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Conciliacion_Eg!$A$1:$D$50</definedName>
  </definedNames>
  <calcPr calcId="152511"/>
</workbook>
</file>

<file path=xl/calcChain.xml><?xml version="1.0" encoding="utf-8"?>
<calcChain xmlns="http://schemas.openxmlformats.org/spreadsheetml/2006/main">
  <c r="D135" i="62" l="1"/>
  <c r="C135" i="62"/>
  <c r="C185" i="60"/>
  <c r="C103" i="62" l="1"/>
  <c r="D103" i="62"/>
  <c r="D20" i="62" l="1"/>
  <c r="C20" i="62"/>
  <c r="D125" i="62" l="1"/>
  <c r="C125" i="62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D94" i="62"/>
  <c r="D93" i="62" s="1"/>
  <c r="F34" i="65" l="1"/>
  <c r="C96" i="59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4" i="62" l="1"/>
  <c r="C93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1" i="62" l="1"/>
  <c r="C98" i="60"/>
  <c r="C58" i="60"/>
  <c r="D61" i="62"/>
  <c r="C43" i="62"/>
  <c r="C73" i="60"/>
  <c r="D48" i="62" l="1"/>
  <c r="C48" i="62"/>
  <c r="C139" i="59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24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<sst xmlns="http://schemas.openxmlformats.org/spreadsheetml/2006/main" count="861" uniqueCount="583">
  <si>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</si>
  <si>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</si>
  <si>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</si>
  <si>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</si>
  <si>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</si>
  <si>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</si>
  <si>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</si>
  <si>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</si>
  <si>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</si>
  <si>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</si>
  <si>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</si>
  <si>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</si>
  <si>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</si>
  <si>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</si>
  <si>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</si>
  <si>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</si>
  <si>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</si>
  <si>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</si>
  <si>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</si>
  <si>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</si>
  <si>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</si>
  <si>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</si>
  <si>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</si>
  <si>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</si>
  <si>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</si>
  <si>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</si>
  <si>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</si>
  <si>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</si>
  <si>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</si>
  <si>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</si>
  <si>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</si>
  <si>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</si>
  <si>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</si>
  <si>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</si>
  <si>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</si>
  <si>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</si>
  <si>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</si>
  <si>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</si>
  <si>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</si>
  <si>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</si>
  <si>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</si>
  <si>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</si>
  <si>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</si>
  <si>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</si>
  <si>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</si>
  <si>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</si>
  <si>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</si>
  <si>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</si>
  <si>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</si>
  <si>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</si>
  <si>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</si>
  <si>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</si>
  <si>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</si>
  <si>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</si>
  <si>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</si>
  <si>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</si>
  <si>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</si>
  <si>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</si>
  <si>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</si>
  <si>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</si>
  <si>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</si>
  <si>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</si>
  <si>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</si>
  <si>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</si>
  <si>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</si>
  <si>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</si>
  <si>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</si>
  <si>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</si>
  <si>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</si>
  <si>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</si>
  <si>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</si>
  <si>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</si>
  <si>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</si>
  <si>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</si>
  <si>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</si>
  <si>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</si>
  <si>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</si>
  <si>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</si>
  <si>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</si>
  <si>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</si>
  <si>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</si>
  <si>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</si>
  <si>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</si>
  <si>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</si>
  <si>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</si>
  <si>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</si>
  <si>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</si>
  <si>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</si>
  <si>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</si>
  <si>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</si>
  <si>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</si>
  <si>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</si>
  <si>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</si>
  <si>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</si>
  <si>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</si>
  <si>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</si>
  <si>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</si>
  <si>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</si>
  <si>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</si>
  <si>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</si>
  <si>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</si>
  <si>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</si>
  <si>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</si>
  <si>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</si>
  <si>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</si>
  <si>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</si>
  <si>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</si>
  <si>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</si>
  <si>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</si>
  <si>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</si>
  <si>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</si>
  <si>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</si>
  <si>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</si>
  <si>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</si>
  <si>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</si>
  <si>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</si>
  <si>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</si>
  <si>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</si>
  <si>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</si>
  <si>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</si>
  <si>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</si>
  <si>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</si>
  <si>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</si>
  <si>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</si>
  <si>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</si>
  <si>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</si>
  <si>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</si>
  <si>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</si>
  <si>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</si>
  <si>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</si>
  <si>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</si>
  <si>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</si>
  <si>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</si>
  <si>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</si>
  <si>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</si>
  <si>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</si>
  <si>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</si>
  <si>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</si>
  <si>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</si>
  <si>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</si>
  <si>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</si>
  <si>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</si>
  <si>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</si>
  <si>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</si>
  <si>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</si>
  <si>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</si>
  <si>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</si>
  <si>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</si>
  <si>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</si>
  <si>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</si>
  <si>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</si>
  <si>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</si>
  <si>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</si>
  <si>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</si>
  <si>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</si>
  <si>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</si>
  <si>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</si>
  <si>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</si>
  <si>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</si>
  <si>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</si>
  <si>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</si>
  <si>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</si>
  <si>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</si>
  <si>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</si>
  <si>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</si>
  <si>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</si>
  <si>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</si>
  <si>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</si>
  <si>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</si>
  <si>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</si>
  <si>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</si>
  <si>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</si>
  <si>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</si>
  <si>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</si>
  <si>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</si>
  <si>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</si>
  <si>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</si>
  <si>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</si>
  <si>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</si>
  <si>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</si>
  <si>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</si>
  <si>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</si>
  <si>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</si>
  <si>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</si>
  <si>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</si>
  <si>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</si>
  <si>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</si>
  <si>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</si>
  <si>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</si>
  <si>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</si>
  <si>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</si>
  <si>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</si>
  <si>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</si>
  <si>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</si>
  <si>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</si>
  <si>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</si>
  <si>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</si>
  <si>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</si>
  <si>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</si>
  <si>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</si>
  <si>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</si>
  <si>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</si>
  <si>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</si>
  <si>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</si>
  <si>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</si>
  <si>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</si>
  <si>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</si>
  <si>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</si>
  <si>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</si>
  <si>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</si>
  <si>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</si>
  <si>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</si>
  <si>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</si>
  <si>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</si>
  <si>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</si>
  <si>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</si>
  <si>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</si>
  <si>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</si>
  <si>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</si>
  <si>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</si>
  <si>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</si>
  <si>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</si>
  <si>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</si>
  <si>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</si>
  <si>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</si>
  <si>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</si>
  <si>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</si>
  <si>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</si>
  <si>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</si>
  <si>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</si>
  <si>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</si>
  <si>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</si>
  <si>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</si>
  <si>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</si>
  <si>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</si>
  <si>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</si>
  <si>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</si>
  <si>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</si>
  <si>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</si>
  <si>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</si>
  <si>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</si>
  <si>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</si>
  <si>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</si>
  <si>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</si>
  <si>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</si>
  <si>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</si>
  <si>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</si>
  <si>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</si>
  <si>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</si>
  <si>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</si>
  <si>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</si>
  <si>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</si>
  <si>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</si>
  <si>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</si>
  <si>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</si>
  <si>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</si>
  <si>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</si>
  <si>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</si>
  <si>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</si>
  <si>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</si>
  <si>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</si>
  <si>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</si>
  <si>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</si>
  <si>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</si>
  <si>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</si>
  <si>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</si>
  <si>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</si>
  <si>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</si>
  <si>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</si>
  <si>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</si>
  <si>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</si>
  <si>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</si>
  <si>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</si>
  <si>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</si>
  <si>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</si>
  <si>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</si>
  <si>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</si>
  <si>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</si>
  <si>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</si>
  <si>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</si>
  <si>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</si>
  <si>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</si>
  <si>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</si>
  <si>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</si>
  <si>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</si>
  <si>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</si>
  <si>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</si>
  <si>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</si>
  <si>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</si>
  <si>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</si>
  <si>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</si>
  <si>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</si>
  <si>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</si>
  <si>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</si>
  <si>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</si>
  <si>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</si>
  <si>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</si>
  <si>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</si>
  <si>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</si>
  <si>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</si>
  <si>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</si>
  <si>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</si>
  <si>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</si>
  <si>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</si>
  <si>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</si>
  <si>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</si>
  <si>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</si>
  <si>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</si>
  <si>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</si>
  <si>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</si>
  <si>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</si>
  <si>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</si>
  <si>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</si>
  <si>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</si>
  <si>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</si>
  <si>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</si>
  <si>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</si>
  <si>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</si>
  <si>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</si>
  <si>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</si>
  <si>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</si>
  <si>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</si>
  <si>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</si>
  <si>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</si>
  <si>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</si>
  <si>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</si>
  <si>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</si>
  <si>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</si>
  <si>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</si>
  <si>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</si>
  <si>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</si>
  <si>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</si>
  <si>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</si>
  <si>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</si>
  <si>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</si>
  <si>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</si>
  <si>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</si>
  <si>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</si>
  <si>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</si>
  <si>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</si>
  <si>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</si>
  <si>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</si>
  <si>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</si>
  <si>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</si>
  <si>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</si>
  <si>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</si>
  <si>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</si>
  <si>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</si>
  <si>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</si>
  <si>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</si>
  <si>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</si>
  <si>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</si>
  <si>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</si>
  <si>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</si>
  <si>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</si>
  <si>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</si>
  <si>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</si>
  <si>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</si>
  <si>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</si>
  <si>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</si>
  <si>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</si>
  <si>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</si>
  <si>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</si>
  <si>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</si>
  <si>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</si>
  <si>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</si>
  <si>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</si>
  <si>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</si>
  <si>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</si>
  <si>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</si>
  <si>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</si>
  <si>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</si>
  <si>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</si>
  <si>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</si>
  <si>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</si>
  <si>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</si>
  <si>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</si>
  <si>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</si>
  <si>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</si>
  <si>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</si>
  <si>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</si>
  <si>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</si>
  <si>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</si>
  <si>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</si>
  <si>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</si>
  <si>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</si>
  <si>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</si>
  <si>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</si>
  <si>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</si>
  <si>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</si>
  <si>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</si>
  <si>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</si>
  <si>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</si>
  <si>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</si>
  <si>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</si>
  <si>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</si>
  <si>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</si>
  <si>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</si>
  <si>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</si>
  <si>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</si>
  <si>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</si>
  <si>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</si>
  <si>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</si>
  <si>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</si>
  <si>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</si>
  <si>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</si>
  <si>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</si>
  <si>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</si>
  <si>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</si>
  <si>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</si>
  <si>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</si>
  <si>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</si>
  <si>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</si>
  <si>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</si>
  <si>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</si>
  <si>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</si>
  <si>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</si>
  <si>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</si>
  <si>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</si>
  <si>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</si>
  <si>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</si>
  <si>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</si>
  <si>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</si>
  <si>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</si>
  <si>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</si>
  <si>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</si>
  <si>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</si>
  <si>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</si>
  <si>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</si>
  <si>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</si>
  <si>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</si>
  <si>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</si>
  <si>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</si>
  <si>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</si>
  <si>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</si>
  <si>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</si>
  <si>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</si>
  <si>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</si>
  <si>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</si>
  <si>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</si>
  <si>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</si>
  <si>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</si>
  <si>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</si>
  <si>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</si>
  <si>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</si>
  <si>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</si>
  <si>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</si>
  <si>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</si>
  <si>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</si>
  <si>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</si>
  <si>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</si>
  <si>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</si>
  <si>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</si>
  <si>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</si>
  <si>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</si>
  <si>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</si>
  <si>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</si>
  <si>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</si>
  <si>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</si>
  <si>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</si>
  <si>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</si>
  <si>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</si>
  <si>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</si>
  <si>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</si>
  <si>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</si>
  <si>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</si>
  <si>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</si>
  <si>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</si>
  <si>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</si>
  <si>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</si>
  <si>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</si>
  <si>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</si>
  <si>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</si>
  <si>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</si>
  <si>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</si>
  <si>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</si>
  <si>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</si>
  <si>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</si>
  <si>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</si>
  <si>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</si>
  <si>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</si>
  <si>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</si>
  <si>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</si>
  <si>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</si>
  <si>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</si>
  <si>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</si>
  <si>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</si>
  <si>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</si>
  <si>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</si>
  <si>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</si>
  <si>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</si>
  <si>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</si>
  <si>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</si>
  <si>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</si>
  <si>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</si>
  <si>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</si>
  <si>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</si>
  <si>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</si>
  <si>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</si>
  <si>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</si>
  <si>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</si>
  <si>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</si>
  <si>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</si>
  <si>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</si>
  <si>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</si>
  <si>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</si>
  <si>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</si>
  <si>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</si>
  <si>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</si>
  <si>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</si>
  <si>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</si>
  <si>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</si>
  <si>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</si>
  <si>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</si>
  <si>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</si>
  <si>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</si>
  <si>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</si>
  <si>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</si>
  <si>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</si>
  <si>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</si>
  <si>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</si>
  <si>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</si>
  <si>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</si>
  <si>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</si>
  <si>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</si>
  <si>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</si>
  <si>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</si>
  <si>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</si>
  <si>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</si>
  <si>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</si>
  <si>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</si>
  <si>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</si>
  <si>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</si>
  <si>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</si>
  <si>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</si>
  <si>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</si>
  <si>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</si>
  <si>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</si>
  <si>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</si>
  <si>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</si>
  <si>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</si>
  <si>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</si>
  <si>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</si>
  <si>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</si>
  <si>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</si>
  <si>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</si>
  <si>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</si>
  <si>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</si>
  <si>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</si>
  <si>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</si>
  <si>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</si>
  <si>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</si>
  <si>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</si>
  <si>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</si>
  <si>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</si>
  <si>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</si>
  <si>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</si>
  <si>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</si>
  <si>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</si>
  <si>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</si>
  <si>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</si>
  <si>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</si>
  <si>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</si>
  <si>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</si>
  <si>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</si>
  <si>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</si>
  <si>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</si>
  <si>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 xml:space="preserve">OTROS INGRESO Y BENEFICIOS </t>
  </si>
  <si>
    <t>Sistema de Agua Potable y Alcantarillado de Romita, Gto.</t>
  </si>
  <si>
    <t>Correspondiente del 1 de Enero 31 de Diciembre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</si>
  <si>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</si>
  <si>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</si>
  <si>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</si>
  <si>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Alejandro Bocanegra Sánchez</t>
  </si>
  <si>
    <t xml:space="preserve">      Presidenta del Consejo Directivo</t>
  </si>
  <si>
    <t xml:space="preserve">              Tesorero del Consejo Directivo</t>
  </si>
  <si>
    <t xml:space="preserve">      María Salinas Rangel</t>
  </si>
  <si>
    <t xml:space="preserve">      Alejandro Bocanegra Sánchez</t>
  </si>
  <si>
    <t xml:space="preserve">             María Salinas Rangel</t>
  </si>
  <si>
    <t xml:space="preserve">             Alejandro Bocanegra Sánchez</t>
  </si>
  <si>
    <t xml:space="preserve">           María Salinas Rangel</t>
  </si>
  <si>
    <t xml:space="preserve">  Presidenta del Consejo Directivo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</si>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</sst>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4" fontId="8" fillId="0" borderId="0" xfId="2" applyNumberFormat="1" applyFont="1" applyFill="1"/>
    <xf numFmtId="0" fontId="2" fillId="0" borderId="0" xfId="3" applyFont="1" applyAlignment="1" applyProtection="1">
      <alignment vertical="top"/>
      <protection locked="0"/>
    </xf>
    <xf numFmtId="0" fontId="0" fillId="0" borderId="0" xfId="0" applyFont="1"/>
    <xf numFmtId="0" fontId="2" fillId="0" borderId="0" xfId="3" applyFont="1" applyBorder="1" applyAlignment="1" applyProtection="1">
      <alignment vertical="top"/>
      <protection locked="0"/>
    </xf>
    <xf numFmtId="0" fontId="17" fillId="0" borderId="0" xfId="8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8" fillId="0" borderId="0" xfId="0" applyFont="1"/>
    <xf numFmtId="0" fontId="3" fillId="0" borderId="0" xfId="3" applyFont="1" applyBorder="1" applyAlignment="1" applyProtection="1">
      <alignment vertical="top"/>
      <protection locked="0"/>
    </xf>
    <xf numFmtId="0" fontId="17" fillId="0" borderId="0" xfId="9" applyFont="1"/>
    <xf numFmtId="0" fontId="0" fillId="0" borderId="0" xfId="0" applyProtection="1">
      <protection locked="0"/>
    </xf>
    <xf numFmtId="0" fontId="18" fillId="0" borderId="0" xfId="10" applyFont="1"/>
    <xf numFmtId="0" fontId="2" fillId="0" borderId="0" xfId="3" applyFont="1" applyFill="1" applyBorder="1" applyAlignment="1" applyProtection="1">
      <alignment vertical="top"/>
      <protection locked="0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142</xdr:row>
      <xdr:rowOff>104775</xdr:rowOff>
    </xdr:from>
    <xdr:to>
      <xdr:col>1</xdr:col>
      <xdr:colOff>1447800</xdr:colOff>
      <xdr:row>142</xdr:row>
      <xdr:rowOff>104775</xdr:rowOff>
    </xdr:to>
    <xdr:cxnSp macro="">
      <xdr:nvCxnSpPr>
        <xdr:cNvPr id="3" name="Conector recto 2"/>
        <xdr:cNvCxnSpPr/>
      </xdr:nvCxnSpPr>
      <xdr:spPr>
        <a:xfrm>
          <a:off x="171450" y="20297775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142</xdr:row>
      <xdr:rowOff>104775</xdr:rowOff>
    </xdr:from>
    <xdr:to>
      <xdr:col>4</xdr:col>
      <xdr:colOff>161925</xdr:colOff>
      <xdr:row>142</xdr:row>
      <xdr:rowOff>104775</xdr:rowOff>
    </xdr:to>
    <xdr:cxnSp macro="">
      <xdr:nvCxnSpPr>
        <xdr:cNvPr id="4" name="Conector recto 3"/>
        <xdr:cNvCxnSpPr/>
      </xdr:nvCxnSpPr>
      <xdr:spPr>
        <a:xfrm>
          <a:off x="5229225" y="20297775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41" t="s">
        <v>568</v>
      </c>
      <c r="B1" s="141"/>
      <c r="C1" s="13"/>
      <c r="D1" s="10" t="s">
        <v>520</v>
      </c>
      <c r="E1" s="11">
        <v>2022</v>
      </c>
    </row>
    <row r="2" spans="1:5" ht="18.95" customHeight="1" x14ac:dyDescent="0.2">
      <c r="A2" s="142" t="s">
        <v>519</v>
      </c>
      <c r="B2" s="142"/>
      <c r="C2" s="32"/>
      <c r="D2" s="10" t="s">
        <v>521</v>
      </c>
      <c r="E2" s="13" t="s">
        <v>526</v>
      </c>
    </row>
    <row r="3" spans="1:5" ht="18.95" customHeight="1" x14ac:dyDescent="0.2">
      <c r="A3" s="143" t="s">
        <v>569</v>
      </c>
      <c r="B3" s="143"/>
      <c r="C3" s="13"/>
      <c r="D3" s="10" t="s">
        <v>522</v>
      </c>
      <c r="E3" s="11">
        <v>4</v>
      </c>
    </row>
    <row r="4" spans="1:5" s="89" customFormat="1" ht="18.95" customHeight="1" x14ac:dyDescent="0.2">
      <c r="A4" s="143" t="s">
        <v>541</v>
      </c>
      <c r="B4" s="143"/>
      <c r="C4" s="143"/>
      <c r="D4" s="143"/>
      <c r="E4" s="14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514</v>
      </c>
    </row>
    <row r="14" spans="1:5" x14ac:dyDescent="0.2">
      <c r="A14" s="41" t="s">
        <v>7</v>
      </c>
      <c r="B14" s="42" t="s">
        <v>515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516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501</v>
      </c>
      <c r="B24" s="91" t="s">
        <v>235</v>
      </c>
    </row>
    <row r="25" spans="1:2" x14ac:dyDescent="0.2">
      <c r="A25" s="90" t="s">
        <v>502</v>
      </c>
      <c r="B25" s="91" t="s">
        <v>503</v>
      </c>
    </row>
    <row r="26" spans="1:2" s="89" customFormat="1" x14ac:dyDescent="0.2">
      <c r="A26" s="90" t="s">
        <v>504</v>
      </c>
      <c r="B26" s="91" t="s">
        <v>272</v>
      </c>
    </row>
    <row r="27" spans="1:2" x14ac:dyDescent="0.2">
      <c r="A27" s="90" t="s">
        <v>505</v>
      </c>
      <c r="B27" s="91" t="s">
        <v>289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542</v>
      </c>
    </row>
    <row r="41" spans="1:2" ht="12" thickBot="1" x14ac:dyDescent="0.25">
      <c r="A41" s="8"/>
      <c r="B41" s="9"/>
    </row>
    <row r="44" spans="1:2" x14ac:dyDescent="0.2">
      <c r="B44" s="89" t="s">
        <v>543</v>
      </c>
    </row>
    <row r="49" spans="1:3" s="89" customFormat="1" x14ac:dyDescent="0.2"/>
    <row r="50" spans="1:3" s="89" customFormat="1" x14ac:dyDescent="0.2">
      <c r="A50" s="121" t="s">
        <v>570</v>
      </c>
      <c r="C50" s="121" t="s">
        <v>571</v>
      </c>
    </row>
    <row r="51" spans="1:3" s="89" customFormat="1" ht="15" x14ac:dyDescent="0.25">
      <c r="A51" s="122" t="s">
        <v>572</v>
      </c>
      <c r="C51" s="122" t="s">
        <v>573</v>
      </c>
    </row>
    <row r="52" spans="1:3" s="89" customFormat="1" x14ac:dyDescent="0.2">
      <c r="A52" s="123" t="s">
        <v>574</v>
      </c>
      <c r="C52" s="123" t="s">
        <v>575</v>
      </c>
    </row>
    <row r="53" spans="1:3" s="89" customFormat="1" x14ac:dyDescent="0.2"/>
    <row r="54" spans="1:3" s="89" customFormat="1" x14ac:dyDescent="0.2"/>
    <row r="55" spans="1:3" s="89" customFormat="1" x14ac:dyDescent="0.2"/>
    <row r="56" spans="1:3" s="89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2.7109375" style="16" bestFit="1" customWidth="1"/>
    <col min="6" max="6" width="22.7109375" style="16" customWidth="1"/>
    <col min="7" max="7" width="16.7109375" style="16" customWidth="1"/>
    <col min="8" max="8" width="17.5703125" style="16" bestFit="1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44" t="s">
        <v>568</v>
      </c>
      <c r="B1" s="145"/>
      <c r="C1" s="145"/>
      <c r="D1" s="145"/>
      <c r="E1" s="145"/>
      <c r="F1" s="145"/>
      <c r="G1" s="10" t="s">
        <v>523</v>
      </c>
      <c r="H1" s="21">
        <v>2022</v>
      </c>
    </row>
    <row r="2" spans="1:8" s="12" customFormat="1" ht="18.95" customHeight="1" x14ac:dyDescent="0.25">
      <c r="A2" s="144" t="s">
        <v>527</v>
      </c>
      <c r="B2" s="145"/>
      <c r="C2" s="145"/>
      <c r="D2" s="145"/>
      <c r="E2" s="145"/>
      <c r="F2" s="145"/>
      <c r="G2" s="10" t="s">
        <v>524</v>
      </c>
      <c r="H2" s="21" t="s">
        <v>526</v>
      </c>
    </row>
    <row r="3" spans="1:8" s="12" customFormat="1" ht="18.95" customHeight="1" x14ac:dyDescent="0.25">
      <c r="A3" s="144" t="s">
        <v>569</v>
      </c>
      <c r="B3" s="145"/>
      <c r="C3" s="145"/>
      <c r="D3" s="145"/>
      <c r="E3" s="145"/>
      <c r="F3" s="145"/>
      <c r="G3" s="10" t="s">
        <v>525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502314.83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4023274.95</v>
      </c>
      <c r="D15" s="20">
        <v>3909344.78</v>
      </c>
      <c r="E15" s="20">
        <v>3958930.33</v>
      </c>
      <c r="F15" s="20">
        <v>4048931.08</v>
      </c>
      <c r="G15" s="20">
        <v>4094228.87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9205.5499999999993</v>
      </c>
      <c r="D20" s="20">
        <v>9205.5499999999993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4700</v>
      </c>
      <c r="D21" s="20">
        <v>4700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508</v>
      </c>
      <c r="C23" s="20">
        <v>3256349.58</v>
      </c>
      <c r="D23" s="20">
        <v>3256349.58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509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371905.26</v>
      </c>
    </row>
    <row r="42" spans="1:8" x14ac:dyDescent="0.2">
      <c r="A42" s="18">
        <v>1151</v>
      </c>
      <c r="B42" s="16" t="s">
        <v>158</v>
      </c>
      <c r="C42" s="20">
        <v>371905.26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2511202.56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633435.36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343201.46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1534565.74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20230479.290000003</v>
      </c>
      <c r="D62" s="20">
        <f t="shared" ref="D62:E62" si="0">SUM(D63:D70)</f>
        <v>243860.11000000002</v>
      </c>
      <c r="E62" s="20">
        <f t="shared" si="0"/>
        <v>-6587504.5299999993</v>
      </c>
    </row>
    <row r="63" spans="1:9" x14ac:dyDescent="0.2">
      <c r="A63" s="18">
        <v>1241</v>
      </c>
      <c r="B63" s="16" t="s">
        <v>172</v>
      </c>
      <c r="C63" s="20">
        <v>782258.55</v>
      </c>
      <c r="D63" s="20">
        <v>60991.4</v>
      </c>
      <c r="E63" s="20">
        <v>-663322.76</v>
      </c>
    </row>
    <row r="64" spans="1:9" x14ac:dyDescent="0.2">
      <c r="A64" s="18">
        <v>1242</v>
      </c>
      <c r="B64" s="16" t="s">
        <v>173</v>
      </c>
      <c r="C64" s="20">
        <v>22582.73</v>
      </c>
      <c r="D64" s="20">
        <v>2258.29</v>
      </c>
      <c r="E64" s="20">
        <v>-14816.46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653684.41</v>
      </c>
      <c r="D66" s="20">
        <v>5084.47</v>
      </c>
      <c r="E66" s="20">
        <v>-539687.5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18771953.600000001</v>
      </c>
      <c r="D68" s="20">
        <v>175525.95</v>
      </c>
      <c r="E68" s="20">
        <v>-5369677.8099999996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437726.51</v>
      </c>
      <c r="D74" s="20">
        <f>SUM(D75:D79)</f>
        <v>43772.65</v>
      </c>
      <c r="E74" s="20">
        <f>SUM(E75:E79)</f>
        <v>182409.47999999998</v>
      </c>
    </row>
    <row r="75" spans="1:9" x14ac:dyDescent="0.2">
      <c r="A75" s="18">
        <v>1251</v>
      </c>
      <c r="B75" s="16" t="s">
        <v>182</v>
      </c>
      <c r="C75" s="20">
        <v>60000</v>
      </c>
      <c r="D75" s="20">
        <v>6000</v>
      </c>
      <c r="E75" s="20">
        <v>51500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377726.51</v>
      </c>
      <c r="D78" s="20">
        <v>37772.65</v>
      </c>
      <c r="E78" s="20">
        <v>130909.48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-2982437.43</v>
      </c>
    </row>
    <row r="91" spans="1:8" x14ac:dyDescent="0.2">
      <c r="A91" s="18">
        <v>1161</v>
      </c>
      <c r="B91" s="16" t="s">
        <v>196</v>
      </c>
      <c r="C91" s="20">
        <v>-2982437.43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510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517</v>
      </c>
      <c r="C96" s="20">
        <f>SUM(C97:C100)</f>
        <v>0</v>
      </c>
    </row>
    <row r="97" spans="1:8" x14ac:dyDescent="0.2">
      <c r="A97" s="18">
        <v>1191</v>
      </c>
      <c r="B97" s="16" t="s">
        <v>511</v>
      </c>
      <c r="C97" s="20">
        <v>0</v>
      </c>
    </row>
    <row r="98" spans="1:8" x14ac:dyDescent="0.2">
      <c r="A98" s="18">
        <v>1192</v>
      </c>
      <c r="B98" s="16" t="s">
        <v>512</v>
      </c>
      <c r="C98" s="20">
        <v>0</v>
      </c>
    </row>
    <row r="99" spans="1:8" x14ac:dyDescent="0.2">
      <c r="A99" s="18">
        <v>1193</v>
      </c>
      <c r="B99" s="16" t="s">
        <v>513</v>
      </c>
      <c r="C99" s="20">
        <v>0</v>
      </c>
    </row>
    <row r="100" spans="1:8" x14ac:dyDescent="0.2">
      <c r="A100" s="18"/>
      <c r="C100" s="20"/>
    </row>
    <row r="101" spans="1:8" x14ac:dyDescent="0.2">
      <c r="A101" s="15" t="s">
        <v>113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136</v>
      </c>
      <c r="E102" s="17" t="s">
        <v>137</v>
      </c>
      <c r="F102" s="17" t="s">
        <v>138</v>
      </c>
      <c r="G102" s="17" t="s">
        <v>198</v>
      </c>
      <c r="H102" s="17" t="s">
        <v>199</v>
      </c>
    </row>
    <row r="103" spans="1:8" x14ac:dyDescent="0.2">
      <c r="A103" s="18">
        <v>2110</v>
      </c>
      <c r="B103" s="16" t="s">
        <v>200</v>
      </c>
      <c r="C103" s="20">
        <f>SUM(C104:C112)</f>
        <v>2375403.4500000002</v>
      </c>
      <c r="D103" s="20">
        <f>SUM(D104:D112)</f>
        <v>2375403.4500000002</v>
      </c>
      <c r="E103" s="20">
        <f>SUM(E104:E112)</f>
        <v>0</v>
      </c>
      <c r="F103" s="20">
        <f>SUM(F104:F112)</f>
        <v>0</v>
      </c>
      <c r="G103" s="20">
        <f>SUM(G104:G112)</f>
        <v>0</v>
      </c>
    </row>
    <row r="104" spans="1:8" x14ac:dyDescent="0.2">
      <c r="A104" s="18">
        <v>2111</v>
      </c>
      <c r="B104" s="16" t="s">
        <v>201</v>
      </c>
      <c r="C104" s="20">
        <v>166111.5</v>
      </c>
      <c r="D104" s="20">
        <f>C104</f>
        <v>166111.5</v>
      </c>
      <c r="E104" s="20">
        <v>0</v>
      </c>
      <c r="F104" s="20">
        <v>0</v>
      </c>
      <c r="G104" s="20">
        <v>0</v>
      </c>
    </row>
    <row r="105" spans="1:8" x14ac:dyDescent="0.2">
      <c r="A105" s="18">
        <v>2112</v>
      </c>
      <c r="B105" s="16" t="s">
        <v>202</v>
      </c>
      <c r="C105" s="20">
        <v>587125.28</v>
      </c>
      <c r="D105" s="20">
        <f t="shared" ref="D105:D112" si="1">C105</f>
        <v>587125.28</v>
      </c>
      <c r="E105" s="20">
        <v>0</v>
      </c>
      <c r="F105" s="20">
        <v>0</v>
      </c>
      <c r="G105" s="20">
        <v>0</v>
      </c>
    </row>
    <row r="106" spans="1:8" x14ac:dyDescent="0.2">
      <c r="A106" s="18">
        <v>2113</v>
      </c>
      <c r="B106" s="16" t="s">
        <v>203</v>
      </c>
      <c r="C106" s="20">
        <v>0</v>
      </c>
      <c r="D106" s="20">
        <f t="shared" si="1"/>
        <v>0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2114</v>
      </c>
      <c r="B107" s="16" t="s">
        <v>204</v>
      </c>
      <c r="C107" s="20">
        <v>0</v>
      </c>
      <c r="D107" s="20">
        <f t="shared" si="1"/>
        <v>0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2115</v>
      </c>
      <c r="B108" s="16" t="s">
        <v>205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2116</v>
      </c>
      <c r="B109" s="16" t="s">
        <v>206</v>
      </c>
      <c r="C109" s="20">
        <v>0</v>
      </c>
      <c r="D109" s="20">
        <f t="shared" si="1"/>
        <v>0</v>
      </c>
      <c r="E109" s="20">
        <v>0</v>
      </c>
      <c r="F109" s="20">
        <v>0</v>
      </c>
      <c r="G109" s="20">
        <v>0</v>
      </c>
    </row>
    <row r="110" spans="1:8" x14ac:dyDescent="0.2">
      <c r="A110" s="18">
        <v>2117</v>
      </c>
      <c r="B110" s="16" t="s">
        <v>207</v>
      </c>
      <c r="C110" s="20">
        <v>1611461.07</v>
      </c>
      <c r="D110" s="20">
        <f t="shared" si="1"/>
        <v>1611461.07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2118</v>
      </c>
      <c r="B111" s="16" t="s">
        <v>208</v>
      </c>
      <c r="C111" s="20">
        <v>0</v>
      </c>
      <c r="D111" s="20">
        <f t="shared" si="1"/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2119</v>
      </c>
      <c r="B112" s="16" t="s">
        <v>209</v>
      </c>
      <c r="C112" s="20">
        <v>10705.6</v>
      </c>
      <c r="D112" s="20">
        <f t="shared" si="1"/>
        <v>10705.6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2120</v>
      </c>
      <c r="B113" s="16" t="s">
        <v>210</v>
      </c>
      <c r="C113" s="20">
        <f>SUM(C114:C116)</f>
        <v>0</v>
      </c>
      <c r="D113" s="20">
        <f t="shared" ref="D113:G113" si="2">SUM(D114:D116)</f>
        <v>0</v>
      </c>
      <c r="E113" s="20">
        <f t="shared" si="2"/>
        <v>0</v>
      </c>
      <c r="F113" s="20">
        <f t="shared" si="2"/>
        <v>0</v>
      </c>
      <c r="G113" s="20">
        <f t="shared" si="2"/>
        <v>0</v>
      </c>
    </row>
    <row r="114" spans="1:8" x14ac:dyDescent="0.2">
      <c r="A114" s="18">
        <v>2121</v>
      </c>
      <c r="B114" s="16" t="s">
        <v>211</v>
      </c>
      <c r="C114" s="20">
        <v>0</v>
      </c>
      <c r="D114" s="20">
        <f>C114</f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212</v>
      </c>
      <c r="C115" s="20">
        <v>0</v>
      </c>
      <c r="D115" s="20">
        <f t="shared" ref="D115:D116" si="3">C115</f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213</v>
      </c>
      <c r="C116" s="20">
        <v>0</v>
      </c>
      <c r="D116" s="20">
        <f t="shared" si="3"/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114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140</v>
      </c>
      <c r="F119" s="17"/>
      <c r="G119" s="17"/>
      <c r="H119" s="17"/>
    </row>
    <row r="120" spans="1:8" x14ac:dyDescent="0.2">
      <c r="A120" s="18">
        <v>2160</v>
      </c>
      <c r="B120" s="16" t="s">
        <v>214</v>
      </c>
      <c r="C120" s="20">
        <f>SUM(C121:C126)</f>
        <v>0</v>
      </c>
    </row>
    <row r="121" spans="1:8" x14ac:dyDescent="0.2">
      <c r="A121" s="18">
        <v>2161</v>
      </c>
      <c r="B121" s="16" t="s">
        <v>215</v>
      </c>
      <c r="C121" s="20">
        <v>0</v>
      </c>
    </row>
    <row r="122" spans="1:8" x14ac:dyDescent="0.2">
      <c r="A122" s="18">
        <v>2162</v>
      </c>
      <c r="B122" s="16" t="s">
        <v>216</v>
      </c>
      <c r="C122" s="20">
        <v>0</v>
      </c>
    </row>
    <row r="123" spans="1:8" x14ac:dyDescent="0.2">
      <c r="A123" s="18">
        <v>2163</v>
      </c>
      <c r="B123" s="16" t="s">
        <v>217</v>
      </c>
      <c r="C123" s="20">
        <v>0</v>
      </c>
    </row>
    <row r="124" spans="1:8" x14ac:dyDescent="0.2">
      <c r="A124" s="18">
        <v>2164</v>
      </c>
      <c r="B124" s="16" t="s">
        <v>218</v>
      </c>
      <c r="C124" s="20">
        <v>0</v>
      </c>
    </row>
    <row r="125" spans="1:8" x14ac:dyDescent="0.2">
      <c r="A125" s="18">
        <v>2165</v>
      </c>
      <c r="B125" s="16" t="s">
        <v>219</v>
      </c>
      <c r="C125" s="20">
        <v>0</v>
      </c>
    </row>
    <row r="126" spans="1:8" x14ac:dyDescent="0.2">
      <c r="A126" s="18">
        <v>2166</v>
      </c>
      <c r="B126" s="16" t="s">
        <v>220</v>
      </c>
      <c r="C126" s="20">
        <v>0</v>
      </c>
    </row>
    <row r="127" spans="1:8" x14ac:dyDescent="0.2">
      <c r="A127" s="18">
        <v>2250</v>
      </c>
      <c r="B127" s="16" t="s">
        <v>221</v>
      </c>
      <c r="C127" s="20">
        <f>SUM(C128:C133)</f>
        <v>0</v>
      </c>
    </row>
    <row r="128" spans="1:8" x14ac:dyDescent="0.2">
      <c r="A128" s="18">
        <v>2251</v>
      </c>
      <c r="B128" s="16" t="s">
        <v>222</v>
      </c>
      <c r="C128" s="20">
        <v>0</v>
      </c>
    </row>
    <row r="129" spans="1:8" x14ac:dyDescent="0.2">
      <c r="A129" s="18">
        <v>2252</v>
      </c>
      <c r="B129" s="16" t="s">
        <v>223</v>
      </c>
      <c r="C129" s="20">
        <v>0</v>
      </c>
    </row>
    <row r="130" spans="1:8" x14ac:dyDescent="0.2">
      <c r="A130" s="18">
        <v>2253</v>
      </c>
      <c r="B130" s="16" t="s">
        <v>224</v>
      </c>
      <c r="C130" s="20">
        <v>0</v>
      </c>
    </row>
    <row r="131" spans="1:8" x14ac:dyDescent="0.2">
      <c r="A131" s="18">
        <v>2254</v>
      </c>
      <c r="B131" s="16" t="s">
        <v>225</v>
      </c>
      <c r="C131" s="20">
        <v>0</v>
      </c>
    </row>
    <row r="132" spans="1:8" x14ac:dyDescent="0.2">
      <c r="A132" s="18">
        <v>2255</v>
      </c>
      <c r="B132" s="16" t="s">
        <v>226</v>
      </c>
      <c r="C132" s="20">
        <v>0</v>
      </c>
    </row>
    <row r="133" spans="1:8" x14ac:dyDescent="0.2">
      <c r="A133" s="18">
        <v>2256</v>
      </c>
      <c r="B133" s="16" t="s">
        <v>227</v>
      </c>
      <c r="C133" s="20">
        <v>0</v>
      </c>
    </row>
    <row r="135" spans="1:8" x14ac:dyDescent="0.2">
      <c r="A135" s="15" t="s">
        <v>115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140</v>
      </c>
      <c r="F136" s="19"/>
      <c r="G136" s="19"/>
      <c r="H136" s="19"/>
    </row>
    <row r="137" spans="1:8" x14ac:dyDescent="0.2">
      <c r="A137" s="18">
        <v>2159</v>
      </c>
      <c r="B137" s="16" t="s">
        <v>228</v>
      </c>
      <c r="C137" s="20">
        <v>0</v>
      </c>
    </row>
    <row r="138" spans="1:8" x14ac:dyDescent="0.2">
      <c r="A138" s="18">
        <v>2199</v>
      </c>
      <c r="B138" s="16" t="s">
        <v>229</v>
      </c>
      <c r="C138" s="20">
        <v>0</v>
      </c>
    </row>
    <row r="139" spans="1:8" x14ac:dyDescent="0.2">
      <c r="A139" s="18">
        <v>2240</v>
      </c>
      <c r="B139" s="16" t="s">
        <v>230</v>
      </c>
      <c r="C139" s="20">
        <f>SUM(C140:C142)</f>
        <v>0</v>
      </c>
    </row>
    <row r="140" spans="1:8" x14ac:dyDescent="0.2">
      <c r="A140" s="18">
        <v>2241</v>
      </c>
      <c r="B140" s="16" t="s">
        <v>231</v>
      </c>
      <c r="C140" s="20">
        <v>0</v>
      </c>
    </row>
    <row r="141" spans="1:8" x14ac:dyDescent="0.2">
      <c r="A141" s="18">
        <v>2242</v>
      </c>
      <c r="B141" s="16" t="s">
        <v>232</v>
      </c>
      <c r="C141" s="20">
        <v>0</v>
      </c>
    </row>
    <row r="142" spans="1:8" x14ac:dyDescent="0.2">
      <c r="A142" s="18">
        <v>2249</v>
      </c>
      <c r="B142" s="16" t="s">
        <v>233</v>
      </c>
      <c r="C142" s="20">
        <v>0</v>
      </c>
    </row>
    <row r="144" spans="1:8" x14ac:dyDescent="0.2">
      <c r="B144" s="16" t="s">
        <v>543</v>
      </c>
    </row>
    <row r="149" spans="1:9" ht="12.75" x14ac:dyDescent="0.2">
      <c r="A149" s="124"/>
      <c r="B149" s="124"/>
      <c r="C149" s="124"/>
      <c r="D149" s="124"/>
      <c r="E149" s="124"/>
      <c r="F149" s="124"/>
      <c r="G149" s="124"/>
      <c r="H149" s="124"/>
      <c r="I149" s="124"/>
    </row>
    <row r="150" spans="1:9" ht="12.75" x14ac:dyDescent="0.2">
      <c r="A150" s="125" t="s">
        <v>570</v>
      </c>
      <c r="B150" s="124"/>
      <c r="C150" s="126"/>
      <c r="D150" s="125" t="s">
        <v>571</v>
      </c>
      <c r="E150" s="124"/>
      <c r="F150" s="124"/>
      <c r="G150" s="124"/>
      <c r="H150" s="124"/>
      <c r="I150" s="124"/>
    </row>
    <row r="151" spans="1:9" ht="12.75" x14ac:dyDescent="0.2">
      <c r="A151" s="127" t="s">
        <v>576</v>
      </c>
      <c r="B151" s="124"/>
      <c r="C151" s="126"/>
      <c r="D151" s="127" t="s">
        <v>577</v>
      </c>
      <c r="E151" s="124"/>
      <c r="F151" s="124"/>
      <c r="G151" s="124"/>
      <c r="H151" s="124"/>
      <c r="I151" s="124"/>
    </row>
    <row r="152" spans="1:9" ht="12.75" x14ac:dyDescent="0.2">
      <c r="A152" s="128" t="s">
        <v>574</v>
      </c>
      <c r="B152" s="124"/>
      <c r="C152" s="126"/>
      <c r="D152" s="128" t="s">
        <v>575</v>
      </c>
      <c r="E152" s="124"/>
      <c r="F152" s="124"/>
      <c r="G152" s="124"/>
      <c r="H152" s="124"/>
      <c r="I152" s="124"/>
    </row>
    <row r="153" spans="1:9" ht="12.75" x14ac:dyDescent="0.2">
      <c r="A153" s="124"/>
      <c r="B153" s="124"/>
      <c r="C153" s="124"/>
      <c r="D153" s="124"/>
      <c r="E153" s="124"/>
      <c r="F153" s="124"/>
      <c r="G153" s="124"/>
      <c r="H153" s="124"/>
      <c r="I153" s="124"/>
    </row>
    <row r="154" spans="1:9" ht="12.75" x14ac:dyDescent="0.2">
      <c r="A154" s="124"/>
      <c r="B154" s="124"/>
      <c r="C154" s="124"/>
      <c r="D154" s="124"/>
      <c r="E154" s="124"/>
      <c r="F154" s="124"/>
      <c r="G154" s="124"/>
      <c r="H154" s="124"/>
      <c r="I154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1.85546875" style="16" bestFit="1" customWidth="1"/>
    <col min="6" max="16384" width="9.140625" style="16"/>
  </cols>
  <sheetData>
    <row r="1" spans="1:5" s="22" customFormat="1" ht="18.95" customHeight="1" x14ac:dyDescent="0.25">
      <c r="A1" s="142" t="s">
        <v>568</v>
      </c>
      <c r="B1" s="142"/>
      <c r="C1" s="142"/>
      <c r="D1" s="10" t="s">
        <v>523</v>
      </c>
      <c r="E1" s="21">
        <v>2022</v>
      </c>
    </row>
    <row r="2" spans="1:5" s="12" customFormat="1" ht="18.95" customHeight="1" x14ac:dyDescent="0.25">
      <c r="A2" s="142" t="s">
        <v>528</v>
      </c>
      <c r="B2" s="142"/>
      <c r="C2" s="142"/>
      <c r="D2" s="10" t="s">
        <v>524</v>
      </c>
      <c r="E2" s="21" t="s">
        <v>526</v>
      </c>
    </row>
    <row r="3" spans="1:5" s="12" customFormat="1" ht="18.95" customHeight="1" x14ac:dyDescent="0.25">
      <c r="A3" s="142" t="s">
        <v>569</v>
      </c>
      <c r="B3" s="142"/>
      <c r="C3" s="142"/>
      <c r="D3" s="10" t="s">
        <v>525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499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234</v>
      </c>
      <c r="E7" s="44"/>
    </row>
    <row r="8" spans="1:5" x14ac:dyDescent="0.2">
      <c r="A8" s="46">
        <v>4100</v>
      </c>
      <c r="B8" s="47" t="s">
        <v>235</v>
      </c>
      <c r="C8" s="51">
        <f>SUM(C9+C19+C25+C28+C34+C37+C46)</f>
        <v>21745003.09</v>
      </c>
      <c r="D8" s="88"/>
      <c r="E8" s="45"/>
    </row>
    <row r="9" spans="1:5" x14ac:dyDescent="0.2">
      <c r="A9" s="46">
        <v>4110</v>
      </c>
      <c r="B9" s="47" t="s">
        <v>236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237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238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239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240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241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242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243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244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245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246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247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248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249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250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251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252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253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254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255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256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15933.86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15933.86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257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258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259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260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261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262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263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518</v>
      </c>
      <c r="C46" s="51">
        <f>SUM(C47:C54)</f>
        <v>21729069.23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21729069.23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498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234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0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264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265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266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267</v>
      </c>
      <c r="C65" s="51">
        <f>SUM(C66:C69)</f>
        <v>0</v>
      </c>
      <c r="D65" s="88"/>
      <c r="E65" s="45"/>
    </row>
    <row r="66" spans="1:5" x14ac:dyDescent="0.2">
      <c r="A66" s="46">
        <v>4221</v>
      </c>
      <c r="B66" s="47" t="s">
        <v>268</v>
      </c>
      <c r="C66" s="51">
        <v>0</v>
      </c>
      <c r="D66" s="88"/>
      <c r="E66" s="45"/>
    </row>
    <row r="67" spans="1:5" x14ac:dyDescent="0.2">
      <c r="A67" s="46">
        <v>4223</v>
      </c>
      <c r="B67" s="47" t="s">
        <v>269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271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443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506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272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273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274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275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276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277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278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279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280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281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281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282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282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283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284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285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286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287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283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500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288</v>
      </c>
      <c r="E97" s="44" t="s">
        <v>140</v>
      </c>
    </row>
    <row r="98" spans="1:5" x14ac:dyDescent="0.2">
      <c r="A98" s="50">
        <v>5000</v>
      </c>
      <c r="B98" s="47" t="s">
        <v>289</v>
      </c>
      <c r="C98" s="51">
        <f>C99+C127+C160+C170+C185+C214</f>
        <v>21673449.510000005</v>
      </c>
      <c r="D98" s="53">
        <v>1</v>
      </c>
      <c r="E98" s="52"/>
    </row>
    <row r="99" spans="1:5" x14ac:dyDescent="0.2">
      <c r="A99" s="50">
        <v>5100</v>
      </c>
      <c r="B99" s="47" t="s">
        <v>290</v>
      </c>
      <c r="C99" s="51">
        <f>C100+C107+C117</f>
        <v>21246883.720000003</v>
      </c>
      <c r="D99" s="53">
        <f>C99/$C$98</f>
        <v>0.98031850952921973</v>
      </c>
      <c r="E99" s="52"/>
    </row>
    <row r="100" spans="1:5" x14ac:dyDescent="0.2">
      <c r="A100" s="50">
        <v>5110</v>
      </c>
      <c r="B100" s="47" t="s">
        <v>291</v>
      </c>
      <c r="C100" s="51">
        <f>SUM(C101:C106)</f>
        <v>11426841.840000002</v>
      </c>
      <c r="D100" s="53">
        <f t="shared" ref="D100:D163" si="0">C100/$C$98</f>
        <v>0.5272276494209065</v>
      </c>
      <c r="E100" s="52"/>
    </row>
    <row r="101" spans="1:5" x14ac:dyDescent="0.2">
      <c r="A101" s="50">
        <v>5111</v>
      </c>
      <c r="B101" s="47" t="s">
        <v>292</v>
      </c>
      <c r="C101" s="51">
        <v>5232256.4000000004</v>
      </c>
      <c r="D101" s="53">
        <f t="shared" si="0"/>
        <v>0.24141318148667876</v>
      </c>
      <c r="E101" s="52"/>
    </row>
    <row r="102" spans="1:5" x14ac:dyDescent="0.2">
      <c r="A102" s="50">
        <v>5112</v>
      </c>
      <c r="B102" s="47" t="s">
        <v>293</v>
      </c>
      <c r="C102" s="51">
        <v>482535.53</v>
      </c>
      <c r="D102" s="53">
        <f t="shared" si="0"/>
        <v>2.2263900805331468E-2</v>
      </c>
      <c r="E102" s="52"/>
    </row>
    <row r="103" spans="1:5" x14ac:dyDescent="0.2">
      <c r="A103" s="50">
        <v>5113</v>
      </c>
      <c r="B103" s="47" t="s">
        <v>294</v>
      </c>
      <c r="C103" s="51">
        <v>1484435.07</v>
      </c>
      <c r="D103" s="53">
        <f t="shared" si="0"/>
        <v>6.849094646032651E-2</v>
      </c>
      <c r="E103" s="52"/>
    </row>
    <row r="104" spans="1:5" x14ac:dyDescent="0.2">
      <c r="A104" s="50">
        <v>5114</v>
      </c>
      <c r="B104" s="47" t="s">
        <v>295</v>
      </c>
      <c r="C104" s="51">
        <v>1230977.26</v>
      </c>
      <c r="D104" s="53">
        <f t="shared" si="0"/>
        <v>5.679655467082128E-2</v>
      </c>
      <c r="E104" s="52"/>
    </row>
    <row r="105" spans="1:5" x14ac:dyDescent="0.2">
      <c r="A105" s="50">
        <v>5115</v>
      </c>
      <c r="B105" s="47" t="s">
        <v>296</v>
      </c>
      <c r="C105" s="51">
        <v>1960248.46</v>
      </c>
      <c r="D105" s="53">
        <f t="shared" si="0"/>
        <v>9.0444691745794892E-2</v>
      </c>
      <c r="E105" s="52"/>
    </row>
    <row r="106" spans="1:5" x14ac:dyDescent="0.2">
      <c r="A106" s="50">
        <v>5116</v>
      </c>
      <c r="B106" s="47" t="s">
        <v>297</v>
      </c>
      <c r="C106" s="51">
        <v>1036389.12</v>
      </c>
      <c r="D106" s="53">
        <f t="shared" si="0"/>
        <v>4.7818374251953573E-2</v>
      </c>
      <c r="E106" s="52"/>
    </row>
    <row r="107" spans="1:5" x14ac:dyDescent="0.2">
      <c r="A107" s="50">
        <v>5120</v>
      </c>
      <c r="B107" s="47" t="s">
        <v>298</v>
      </c>
      <c r="C107" s="51">
        <f>SUM(C108:C116)</f>
        <v>2842629.9600000004</v>
      </c>
      <c r="D107" s="53">
        <f t="shared" si="0"/>
        <v>0.13115724650515034</v>
      </c>
      <c r="E107" s="52"/>
    </row>
    <row r="108" spans="1:5" x14ac:dyDescent="0.2">
      <c r="A108" s="50">
        <v>5121</v>
      </c>
      <c r="B108" s="47" t="s">
        <v>299</v>
      </c>
      <c r="C108" s="51">
        <v>104150.91</v>
      </c>
      <c r="D108" s="53">
        <f t="shared" si="0"/>
        <v>4.8054607067483822E-3</v>
      </c>
      <c r="E108" s="52"/>
    </row>
    <row r="109" spans="1:5" x14ac:dyDescent="0.2">
      <c r="A109" s="50">
        <v>5122</v>
      </c>
      <c r="B109" s="47" t="s">
        <v>300</v>
      </c>
      <c r="C109" s="51">
        <v>22532.28</v>
      </c>
      <c r="D109" s="53">
        <f t="shared" si="0"/>
        <v>1.039625925241099E-3</v>
      </c>
      <c r="E109" s="52"/>
    </row>
    <row r="110" spans="1:5" x14ac:dyDescent="0.2">
      <c r="A110" s="50">
        <v>5123</v>
      </c>
      <c r="B110" s="47" t="s">
        <v>301</v>
      </c>
      <c r="C110" s="51">
        <v>320737.07</v>
      </c>
      <c r="D110" s="53">
        <f t="shared" si="0"/>
        <v>1.4798616613936501E-2</v>
      </c>
      <c r="E110" s="52"/>
    </row>
    <row r="111" spans="1:5" x14ac:dyDescent="0.2">
      <c r="A111" s="50">
        <v>5124</v>
      </c>
      <c r="B111" s="47" t="s">
        <v>302</v>
      </c>
      <c r="C111" s="51">
        <v>1415493.97</v>
      </c>
      <c r="D111" s="53">
        <f t="shared" si="0"/>
        <v>6.5310045332050121E-2</v>
      </c>
      <c r="E111" s="52"/>
    </row>
    <row r="112" spans="1:5" x14ac:dyDescent="0.2">
      <c r="A112" s="50">
        <v>5125</v>
      </c>
      <c r="B112" s="47" t="s">
        <v>303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304</v>
      </c>
      <c r="C113" s="51">
        <v>628845.80000000005</v>
      </c>
      <c r="D113" s="53">
        <f t="shared" si="0"/>
        <v>2.9014569171827227E-2</v>
      </c>
      <c r="E113" s="52"/>
    </row>
    <row r="114" spans="1:5" x14ac:dyDescent="0.2">
      <c r="A114" s="50">
        <v>5127</v>
      </c>
      <c r="B114" s="47" t="s">
        <v>305</v>
      </c>
      <c r="C114" s="51">
        <v>90857.33</v>
      </c>
      <c r="D114" s="53">
        <f t="shared" si="0"/>
        <v>4.1921028749059511E-3</v>
      </c>
      <c r="E114" s="52"/>
    </row>
    <row r="115" spans="1:5" x14ac:dyDescent="0.2">
      <c r="A115" s="50">
        <v>5128</v>
      </c>
      <c r="B115" s="47" t="s">
        <v>306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307</v>
      </c>
      <c r="C116" s="51">
        <v>260012.6</v>
      </c>
      <c r="D116" s="53">
        <f t="shared" si="0"/>
        <v>1.1996825880441028E-2</v>
      </c>
      <c r="E116" s="52"/>
    </row>
    <row r="117" spans="1:5" x14ac:dyDescent="0.2">
      <c r="A117" s="50">
        <v>5130</v>
      </c>
      <c r="B117" s="47" t="s">
        <v>308</v>
      </c>
      <c r="C117" s="51">
        <f>SUM(C118:C126)</f>
        <v>6977411.9200000009</v>
      </c>
      <c r="D117" s="53">
        <f t="shared" si="0"/>
        <v>0.32193361360316286</v>
      </c>
      <c r="E117" s="52"/>
    </row>
    <row r="118" spans="1:5" x14ac:dyDescent="0.2">
      <c r="A118" s="50">
        <v>5131</v>
      </c>
      <c r="B118" s="47" t="s">
        <v>309</v>
      </c>
      <c r="C118" s="51">
        <v>3133353.7</v>
      </c>
      <c r="D118" s="53">
        <f t="shared" si="0"/>
        <v>0.14457106602039924</v>
      </c>
      <c r="E118" s="52"/>
    </row>
    <row r="119" spans="1:5" x14ac:dyDescent="0.2">
      <c r="A119" s="50">
        <v>5132</v>
      </c>
      <c r="B119" s="47" t="s">
        <v>310</v>
      </c>
      <c r="C119" s="51">
        <v>340770</v>
      </c>
      <c r="D119" s="53">
        <f t="shared" si="0"/>
        <v>1.5722924024750683E-2</v>
      </c>
      <c r="E119" s="52"/>
    </row>
    <row r="120" spans="1:5" x14ac:dyDescent="0.2">
      <c r="A120" s="50">
        <v>5133</v>
      </c>
      <c r="B120" s="47" t="s">
        <v>311</v>
      </c>
      <c r="C120" s="51">
        <v>1132898.1200000001</v>
      </c>
      <c r="D120" s="53">
        <f t="shared" si="0"/>
        <v>5.2271241801047287E-2</v>
      </c>
      <c r="E120" s="52"/>
    </row>
    <row r="121" spans="1:5" x14ac:dyDescent="0.2">
      <c r="A121" s="50">
        <v>5134</v>
      </c>
      <c r="B121" s="47" t="s">
        <v>312</v>
      </c>
      <c r="C121" s="51">
        <v>176208.65</v>
      </c>
      <c r="D121" s="53">
        <f t="shared" si="0"/>
        <v>8.1301617409216907E-3</v>
      </c>
      <c r="E121" s="52"/>
    </row>
    <row r="122" spans="1:5" x14ac:dyDescent="0.2">
      <c r="A122" s="50">
        <v>5135</v>
      </c>
      <c r="B122" s="47" t="s">
        <v>313</v>
      </c>
      <c r="C122" s="51">
        <v>314523.01</v>
      </c>
      <c r="D122" s="53">
        <f t="shared" si="0"/>
        <v>1.4511903601449362E-2</v>
      </c>
      <c r="E122" s="52"/>
    </row>
    <row r="123" spans="1:5" x14ac:dyDescent="0.2">
      <c r="A123" s="50">
        <v>5136</v>
      </c>
      <c r="B123" s="47" t="s">
        <v>314</v>
      </c>
      <c r="C123" s="51">
        <v>63220.12</v>
      </c>
      <c r="D123" s="53">
        <f t="shared" si="0"/>
        <v>2.9169385321349333E-3</v>
      </c>
      <c r="E123" s="52"/>
    </row>
    <row r="124" spans="1:5" x14ac:dyDescent="0.2">
      <c r="A124" s="50">
        <v>5137</v>
      </c>
      <c r="B124" s="47" t="s">
        <v>315</v>
      </c>
      <c r="C124" s="51">
        <v>2170.11</v>
      </c>
      <c r="D124" s="53">
        <f t="shared" si="0"/>
        <v>1.0012757770740296E-4</v>
      </c>
      <c r="E124" s="52"/>
    </row>
    <row r="125" spans="1:5" x14ac:dyDescent="0.2">
      <c r="A125" s="50">
        <v>5138</v>
      </c>
      <c r="B125" s="47" t="s">
        <v>316</v>
      </c>
      <c r="C125" s="51">
        <v>191102.28</v>
      </c>
      <c r="D125" s="53">
        <f t="shared" si="0"/>
        <v>8.8173449229586882E-3</v>
      </c>
      <c r="E125" s="52"/>
    </row>
    <row r="126" spans="1:5" x14ac:dyDescent="0.2">
      <c r="A126" s="50">
        <v>5139</v>
      </c>
      <c r="B126" s="47" t="s">
        <v>317</v>
      </c>
      <c r="C126" s="51">
        <v>1623165.93</v>
      </c>
      <c r="D126" s="53">
        <f t="shared" si="0"/>
        <v>7.4891905381793536E-2</v>
      </c>
      <c r="E126" s="52"/>
    </row>
    <row r="127" spans="1:5" x14ac:dyDescent="0.2">
      <c r="A127" s="50">
        <v>5200</v>
      </c>
      <c r="B127" s="47" t="s">
        <v>318</v>
      </c>
      <c r="C127" s="51">
        <f>C128+C131+C134+C137+C142+C146+C149+C151+C157</f>
        <v>0</v>
      </c>
      <c r="D127" s="53">
        <f t="shared" si="0"/>
        <v>0</v>
      </c>
      <c r="E127" s="52"/>
    </row>
    <row r="128" spans="1:5" x14ac:dyDescent="0.2">
      <c r="A128" s="50">
        <v>5210</v>
      </c>
      <c r="B128" s="47" t="s">
        <v>319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320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321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322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323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324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269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325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326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270</v>
      </c>
      <c r="C137" s="51">
        <f>SUM(C138:C141)</f>
        <v>0</v>
      </c>
      <c r="D137" s="53">
        <f t="shared" si="0"/>
        <v>0</v>
      </c>
      <c r="E137" s="52"/>
    </row>
    <row r="138" spans="1:5" x14ac:dyDescent="0.2">
      <c r="A138" s="50">
        <v>5241</v>
      </c>
      <c r="B138" s="47" t="s">
        <v>327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328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329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330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271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331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332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333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334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335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336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337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338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339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340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341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342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343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344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345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346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347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348</v>
      </c>
      <c r="C160" s="51">
        <f>C161+C164+C167</f>
        <v>138933.03</v>
      </c>
      <c r="D160" s="53">
        <f t="shared" si="0"/>
        <v>6.4102869243724721E-3</v>
      </c>
      <c r="E160" s="52"/>
    </row>
    <row r="161" spans="1:5" x14ac:dyDescent="0.2">
      <c r="A161" s="50">
        <v>5310</v>
      </c>
      <c r="B161" s="47" t="s">
        <v>264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349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350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265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351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352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266</v>
      </c>
      <c r="C167" s="51">
        <f>SUM(C168:C169)</f>
        <v>138933.03</v>
      </c>
      <c r="D167" s="53">
        <f t="shared" si="1"/>
        <v>6.4102869243724721E-3</v>
      </c>
      <c r="E167" s="52"/>
    </row>
    <row r="168" spans="1:5" x14ac:dyDescent="0.2">
      <c r="A168" s="50">
        <v>5331</v>
      </c>
      <c r="B168" s="47" t="s">
        <v>353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354</v>
      </c>
      <c r="C169" s="51">
        <v>138933.03</v>
      </c>
      <c r="D169" s="53">
        <f t="shared" si="1"/>
        <v>6.4102869243724721E-3</v>
      </c>
      <c r="E169" s="52"/>
    </row>
    <row r="170" spans="1:5" x14ac:dyDescent="0.2">
      <c r="A170" s="50">
        <v>5400</v>
      </c>
      <c r="B170" s="47" t="s">
        <v>355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356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357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358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359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360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361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362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363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364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365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365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366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367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368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369</v>
      </c>
      <c r="C185" s="51">
        <f>C186+C195+C198+C204</f>
        <v>287632.76</v>
      </c>
      <c r="D185" s="53">
        <f t="shared" si="1"/>
        <v>1.3271203546407687E-2</v>
      </c>
      <c r="E185" s="52"/>
    </row>
    <row r="186" spans="1:5" x14ac:dyDescent="0.2">
      <c r="A186" s="50">
        <v>5510</v>
      </c>
      <c r="B186" s="47" t="s">
        <v>370</v>
      </c>
      <c r="C186" s="51">
        <f>SUM(C187:C194)</f>
        <v>287632.76</v>
      </c>
      <c r="D186" s="53">
        <f t="shared" si="1"/>
        <v>1.3271203546407687E-2</v>
      </c>
      <c r="E186" s="52"/>
    </row>
    <row r="187" spans="1:5" x14ac:dyDescent="0.2">
      <c r="A187" s="50">
        <v>5511</v>
      </c>
      <c r="B187" s="47" t="s">
        <v>371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372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373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374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375</v>
      </c>
      <c r="C191" s="51">
        <v>243860.11</v>
      </c>
      <c r="D191" s="53">
        <f t="shared" si="1"/>
        <v>1.1251559650783062E-2</v>
      </c>
      <c r="E191" s="52"/>
    </row>
    <row r="192" spans="1:5" x14ac:dyDescent="0.2">
      <c r="A192" s="50">
        <v>5516</v>
      </c>
      <c r="B192" s="47" t="s">
        <v>376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377</v>
      </c>
      <c r="C193" s="51">
        <v>43772.65</v>
      </c>
      <c r="D193" s="53">
        <f t="shared" si="1"/>
        <v>2.0196438956246237E-3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378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379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380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381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382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383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384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385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286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394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395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396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397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543</v>
      </c>
    </row>
    <row r="226" spans="2:3" x14ac:dyDescent="0.2">
      <c r="B226" s="121" t="s">
        <v>570</v>
      </c>
      <c r="C226" s="121" t="s">
        <v>571</v>
      </c>
    </row>
    <row r="227" spans="2:3" ht="15" x14ac:dyDescent="0.25">
      <c r="B227" s="122" t="s">
        <v>576</v>
      </c>
      <c r="C227" s="122" t="s">
        <v>577</v>
      </c>
    </row>
    <row r="228" spans="2:3" x14ac:dyDescent="0.2">
      <c r="B228" s="123" t="s">
        <v>574</v>
      </c>
      <c r="C228" s="123" t="s">
        <v>575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4" width="16.7109375" style="25" customWidth="1"/>
    <col min="5" max="5" width="9.28515625" style="25" bestFit="1" customWidth="1"/>
    <col min="6" max="16384" width="9.140625" style="25"/>
  </cols>
  <sheetData>
    <row r="1" spans="1:5" ht="18.95" customHeight="1" x14ac:dyDescent="0.2">
      <c r="A1" s="146" t="s">
        <v>568</v>
      </c>
      <c r="B1" s="146"/>
      <c r="C1" s="146"/>
      <c r="D1" s="23" t="s">
        <v>523</v>
      </c>
      <c r="E1" s="24">
        <v>2022</v>
      </c>
    </row>
    <row r="2" spans="1:5" ht="18.95" customHeight="1" x14ac:dyDescent="0.2">
      <c r="A2" s="146" t="s">
        <v>529</v>
      </c>
      <c r="B2" s="146"/>
      <c r="C2" s="146"/>
      <c r="D2" s="23" t="s">
        <v>524</v>
      </c>
      <c r="E2" s="24" t="s">
        <v>526</v>
      </c>
    </row>
    <row r="3" spans="1:5" ht="18.95" customHeight="1" x14ac:dyDescent="0.2">
      <c r="A3" s="146" t="s">
        <v>569</v>
      </c>
      <c r="B3" s="146"/>
      <c r="C3" s="146"/>
      <c r="D3" s="23" t="s">
        <v>525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265</v>
      </c>
      <c r="C8" s="30">
        <v>14307467.43</v>
      </c>
    </row>
    <row r="9" spans="1:5" x14ac:dyDescent="0.2">
      <c r="A9" s="29">
        <v>3120</v>
      </c>
      <c r="B9" s="25" t="s">
        <v>398</v>
      </c>
      <c r="C9" s="30">
        <v>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71553.58</v>
      </c>
    </row>
    <row r="15" spans="1:5" x14ac:dyDescent="0.2">
      <c r="A15" s="29">
        <v>3220</v>
      </c>
      <c r="B15" s="25" t="s">
        <v>402</v>
      </c>
      <c r="C15" s="30">
        <v>7581093.0300000003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543</v>
      </c>
    </row>
    <row r="33" spans="2:4" s="95" customFormat="1" x14ac:dyDescent="0.2"/>
    <row r="34" spans="2:4" s="95" customFormat="1" ht="12.75" x14ac:dyDescent="0.2">
      <c r="B34" s="124"/>
      <c r="C34" s="124"/>
      <c r="D34" s="124"/>
    </row>
    <row r="35" spans="2:4" s="95" customFormat="1" ht="12.75" x14ac:dyDescent="0.2">
      <c r="B35" s="125" t="s">
        <v>570</v>
      </c>
      <c r="C35" s="125" t="s">
        <v>571</v>
      </c>
      <c r="D35" s="124"/>
    </row>
    <row r="36" spans="2:4" s="95" customFormat="1" ht="12.75" x14ac:dyDescent="0.2">
      <c r="B36" s="127" t="s">
        <v>578</v>
      </c>
      <c r="C36" s="127" t="s">
        <v>579</v>
      </c>
      <c r="D36" s="124"/>
    </row>
    <row r="37" spans="2:4" s="95" customFormat="1" ht="12.75" x14ac:dyDescent="0.2">
      <c r="B37" s="128" t="s">
        <v>574</v>
      </c>
      <c r="C37" s="128" t="s">
        <v>575</v>
      </c>
      <c r="D37" s="124"/>
    </row>
    <row r="38" spans="2:4" s="95" customFormat="1" ht="12.75" x14ac:dyDescent="0.2">
      <c r="B38" s="129"/>
      <c r="C38" s="129"/>
      <c r="D38" s="129"/>
    </row>
    <row r="39" spans="2:4" s="95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1" customFormat="1" ht="18.95" customHeight="1" x14ac:dyDescent="0.25">
      <c r="A1" s="146" t="s">
        <v>568</v>
      </c>
      <c r="B1" s="146"/>
      <c r="C1" s="146"/>
      <c r="D1" s="23" t="s">
        <v>523</v>
      </c>
      <c r="E1" s="24">
        <v>2022</v>
      </c>
    </row>
    <row r="2" spans="1:5" s="31" customFormat="1" ht="18.95" customHeight="1" x14ac:dyDescent="0.25">
      <c r="A2" s="146" t="s">
        <v>530</v>
      </c>
      <c r="B2" s="146"/>
      <c r="C2" s="146"/>
      <c r="D2" s="23" t="s">
        <v>524</v>
      </c>
      <c r="E2" s="24" t="s">
        <v>526</v>
      </c>
    </row>
    <row r="3" spans="1:5" s="31" customFormat="1" ht="18.95" customHeight="1" x14ac:dyDescent="0.25">
      <c r="A3" s="146" t="s">
        <v>569</v>
      </c>
      <c r="B3" s="146"/>
      <c r="C3" s="146"/>
      <c r="D3" s="23" t="s">
        <v>525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566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1721738.29</v>
      </c>
      <c r="D9" s="30">
        <v>1464508.76</v>
      </c>
    </row>
    <row r="10" spans="1:5" x14ac:dyDescent="0.2">
      <c r="A10" s="29">
        <v>1113</v>
      </c>
      <c r="B10" s="25" t="s">
        <v>417</v>
      </c>
      <c r="C10" s="30">
        <v>1018972.11</v>
      </c>
      <c r="D10" s="30">
        <v>1003372.44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544</v>
      </c>
      <c r="C15" s="100">
        <f>SUM(C8:C14)</f>
        <v>2740710.4</v>
      </c>
      <c r="D15" s="100">
        <f>SUM(D8:D14)</f>
        <v>2467881.2000000002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566</v>
      </c>
      <c r="C19" s="109" t="s">
        <v>565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74485.66</v>
      </c>
      <c r="D28" s="100">
        <f>SUM(D29:D36)</f>
        <v>74485.66</v>
      </c>
      <c r="E28" s="95"/>
    </row>
    <row r="29" spans="1:5" x14ac:dyDescent="0.2">
      <c r="A29" s="29">
        <v>1241</v>
      </c>
      <c r="B29" s="25" t="s">
        <v>172</v>
      </c>
      <c r="C29" s="30">
        <v>0</v>
      </c>
      <c r="D29" s="97">
        <v>0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74485.66</v>
      </c>
      <c r="D34" s="97">
        <v>74485.66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545</v>
      </c>
      <c r="C43" s="100">
        <f>C20+C28+C37</f>
        <v>74485.66</v>
      </c>
      <c r="D43" s="100">
        <f>D20+D28+D37</f>
        <v>74485.66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566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546</v>
      </c>
      <c r="C47" s="100">
        <v>71553.58</v>
      </c>
      <c r="D47" s="100">
        <v>947323.47</v>
      </c>
    </row>
    <row r="48" spans="1:5" x14ac:dyDescent="0.2">
      <c r="A48" s="96"/>
      <c r="B48" s="101" t="s">
        <v>535</v>
      </c>
      <c r="C48" s="100">
        <f>C49+C61+C93+C96</f>
        <v>808742.37</v>
      </c>
      <c r="D48" s="100">
        <f>D49+D61+D93+D96</f>
        <v>439322.44</v>
      </c>
    </row>
    <row r="49" spans="1:4" x14ac:dyDescent="0.2">
      <c r="A49" s="98">
        <v>5400</v>
      </c>
      <c r="B49" s="99" t="s">
        <v>355</v>
      </c>
      <c r="C49" s="100">
        <f>C50+C52+C54+C56+C58</f>
        <v>0</v>
      </c>
      <c r="D49" s="100">
        <f>D50+D52+D54+D56+D58</f>
        <v>0</v>
      </c>
    </row>
    <row r="50" spans="1:4" x14ac:dyDescent="0.2">
      <c r="A50" s="96">
        <v>5410</v>
      </c>
      <c r="B50" s="95" t="s">
        <v>536</v>
      </c>
      <c r="C50" s="97">
        <f>C51</f>
        <v>0</v>
      </c>
      <c r="D50" s="97">
        <f>D51</f>
        <v>0</v>
      </c>
    </row>
    <row r="51" spans="1:4" x14ac:dyDescent="0.2">
      <c r="A51" s="96">
        <v>5411</v>
      </c>
      <c r="B51" s="95" t="s">
        <v>357</v>
      </c>
      <c r="C51" s="97">
        <v>0</v>
      </c>
      <c r="D51" s="97">
        <v>0</v>
      </c>
    </row>
    <row r="52" spans="1:4" x14ac:dyDescent="0.2">
      <c r="A52" s="96">
        <v>5420</v>
      </c>
      <c r="B52" s="95" t="s">
        <v>537</v>
      </c>
      <c r="C52" s="97">
        <f>C53</f>
        <v>0</v>
      </c>
      <c r="D52" s="97">
        <f>D53</f>
        <v>0</v>
      </c>
    </row>
    <row r="53" spans="1:4" x14ac:dyDescent="0.2">
      <c r="A53" s="96">
        <v>5421</v>
      </c>
      <c r="B53" s="95" t="s">
        <v>360</v>
      </c>
      <c r="C53" s="97">
        <v>0</v>
      </c>
      <c r="D53" s="97">
        <v>0</v>
      </c>
    </row>
    <row r="54" spans="1:4" x14ac:dyDescent="0.2">
      <c r="A54" s="96">
        <v>5430</v>
      </c>
      <c r="B54" s="95" t="s">
        <v>538</v>
      </c>
      <c r="C54" s="97">
        <f>C55</f>
        <v>0</v>
      </c>
      <c r="D54" s="97">
        <f>D55</f>
        <v>0</v>
      </c>
    </row>
    <row r="55" spans="1:4" x14ac:dyDescent="0.2">
      <c r="A55" s="96">
        <v>5431</v>
      </c>
      <c r="B55" s="95" t="s">
        <v>363</v>
      </c>
      <c r="C55" s="97">
        <v>0</v>
      </c>
      <c r="D55" s="97">
        <v>0</v>
      </c>
    </row>
    <row r="56" spans="1:4" x14ac:dyDescent="0.2">
      <c r="A56" s="96">
        <v>5440</v>
      </c>
      <c r="B56" s="95" t="s">
        <v>539</v>
      </c>
      <c r="C56" s="97">
        <f>C57</f>
        <v>0</v>
      </c>
      <c r="D56" s="97">
        <f>D57</f>
        <v>0</v>
      </c>
    </row>
    <row r="57" spans="1:4" x14ac:dyDescent="0.2">
      <c r="A57" s="96">
        <v>5441</v>
      </c>
      <c r="B57" s="95" t="s">
        <v>539</v>
      </c>
      <c r="C57" s="97">
        <v>0</v>
      </c>
      <c r="D57" s="97">
        <v>0</v>
      </c>
    </row>
    <row r="58" spans="1:4" x14ac:dyDescent="0.2">
      <c r="A58" s="96">
        <v>5450</v>
      </c>
      <c r="B58" s="95" t="s">
        <v>540</v>
      </c>
      <c r="C58" s="97">
        <f>SUM(C59:C60)</f>
        <v>0</v>
      </c>
      <c r="D58" s="97">
        <f>SUM(D59:D60)</f>
        <v>0</v>
      </c>
    </row>
    <row r="59" spans="1:4" x14ac:dyDescent="0.2">
      <c r="A59" s="96">
        <v>5451</v>
      </c>
      <c r="B59" s="95" t="s">
        <v>367</v>
      </c>
      <c r="C59" s="97">
        <v>0</v>
      </c>
      <c r="D59" s="97">
        <v>0</v>
      </c>
    </row>
    <row r="60" spans="1:4" x14ac:dyDescent="0.2">
      <c r="A60" s="96">
        <v>5452</v>
      </c>
      <c r="B60" s="95" t="s">
        <v>368</v>
      </c>
      <c r="C60" s="97">
        <v>0</v>
      </c>
      <c r="D60" s="97">
        <v>0</v>
      </c>
    </row>
    <row r="61" spans="1:4" x14ac:dyDescent="0.2">
      <c r="A61" s="98">
        <v>5500</v>
      </c>
      <c r="B61" s="99" t="s">
        <v>369</v>
      </c>
      <c r="C61" s="100">
        <f>C62+C71+C74+C80+C82+C84</f>
        <v>287632.76</v>
      </c>
      <c r="D61" s="100">
        <f>D62+D71+D74+D80+D82+D84</f>
        <v>0</v>
      </c>
    </row>
    <row r="62" spans="1:4" x14ac:dyDescent="0.2">
      <c r="A62" s="29">
        <v>5510</v>
      </c>
      <c r="B62" s="25" t="s">
        <v>370</v>
      </c>
      <c r="C62" s="30">
        <f>SUM(C63:C70)</f>
        <v>287632.76</v>
      </c>
      <c r="D62" s="30">
        <f>SUM(D63:D70)</f>
        <v>0</v>
      </c>
    </row>
    <row r="63" spans="1:4" x14ac:dyDescent="0.2">
      <c r="A63" s="29">
        <v>5511</v>
      </c>
      <c r="B63" s="25" t="s">
        <v>371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372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375</v>
      </c>
      <c r="C67" s="30">
        <v>243860.11</v>
      </c>
      <c r="D67" s="30">
        <v>0</v>
      </c>
    </row>
    <row r="68" spans="1:4" x14ac:dyDescent="0.2">
      <c r="A68" s="29">
        <v>5516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377</v>
      </c>
      <c r="C69" s="30">
        <v>43772.65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378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379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380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382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386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386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387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387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388</v>
      </c>
      <c r="C84" s="30">
        <f>SUM(C85:C92)</f>
        <v>0</v>
      </c>
      <c r="D84" s="30">
        <f>SUM(D85:D92)</f>
        <v>0</v>
      </c>
    </row>
    <row r="85" spans="1:4" x14ac:dyDescent="0.2">
      <c r="A85" s="29">
        <v>5591</v>
      </c>
      <c r="B85" s="25" t="s">
        <v>389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390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391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392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393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286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394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395</v>
      </c>
      <c r="C92" s="30">
        <v>0</v>
      </c>
      <c r="D92" s="30">
        <v>0</v>
      </c>
    </row>
    <row r="93" spans="1:4" x14ac:dyDescent="0.2">
      <c r="A93" s="98">
        <v>5600</v>
      </c>
      <c r="B93" s="99" t="s">
        <v>43</v>
      </c>
      <c r="C93" s="100">
        <f>C94</f>
        <v>0</v>
      </c>
      <c r="D93" s="100">
        <f>D94</f>
        <v>0</v>
      </c>
    </row>
    <row r="94" spans="1:4" x14ac:dyDescent="0.2">
      <c r="A94" s="29">
        <v>5610</v>
      </c>
      <c r="B94" s="25" t="s">
        <v>396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397</v>
      </c>
      <c r="C95" s="30">
        <v>0</v>
      </c>
      <c r="D95" s="30">
        <v>0</v>
      </c>
    </row>
    <row r="96" spans="1:4" x14ac:dyDescent="0.2">
      <c r="A96" s="98">
        <v>2110</v>
      </c>
      <c r="B96" s="104" t="s">
        <v>547</v>
      </c>
      <c r="C96" s="100">
        <f>SUM(C97:C101)</f>
        <v>521109.61</v>
      </c>
      <c r="D96" s="100">
        <f>SUM(D97:D101)</f>
        <v>439322.44</v>
      </c>
    </row>
    <row r="97" spans="1:4" x14ac:dyDescent="0.2">
      <c r="A97" s="96">
        <v>2111</v>
      </c>
      <c r="B97" s="95" t="s">
        <v>548</v>
      </c>
      <c r="C97" s="97">
        <v>164316.60999999999</v>
      </c>
      <c r="D97" s="97">
        <v>152183.44</v>
      </c>
    </row>
    <row r="98" spans="1:4" x14ac:dyDescent="0.2">
      <c r="A98" s="96">
        <v>2112</v>
      </c>
      <c r="B98" s="95" t="s">
        <v>549</v>
      </c>
      <c r="C98" s="97">
        <v>0</v>
      </c>
      <c r="D98" s="97">
        <v>0</v>
      </c>
    </row>
    <row r="99" spans="1:4" x14ac:dyDescent="0.2">
      <c r="A99" s="96">
        <v>2112</v>
      </c>
      <c r="B99" s="95" t="s">
        <v>550</v>
      </c>
      <c r="C99" s="97">
        <v>356793</v>
      </c>
      <c r="D99" s="97">
        <v>287139</v>
      </c>
    </row>
    <row r="100" spans="1:4" x14ac:dyDescent="0.2">
      <c r="A100" s="96">
        <v>2115</v>
      </c>
      <c r="B100" s="95" t="s">
        <v>551</v>
      </c>
      <c r="C100" s="97">
        <v>0</v>
      </c>
      <c r="D100" s="97">
        <v>0</v>
      </c>
    </row>
    <row r="101" spans="1:4" x14ac:dyDescent="0.2">
      <c r="A101" s="96">
        <v>2114</v>
      </c>
      <c r="B101" s="95" t="s">
        <v>552</v>
      </c>
      <c r="C101" s="97">
        <v>0</v>
      </c>
      <c r="D101" s="97">
        <v>0</v>
      </c>
    </row>
    <row r="102" spans="1:4" x14ac:dyDescent="0.2">
      <c r="A102" s="96"/>
      <c r="B102" s="101" t="s">
        <v>553</v>
      </c>
      <c r="C102" s="97">
        <v>0</v>
      </c>
      <c r="D102" s="97">
        <v>0</v>
      </c>
    </row>
    <row r="103" spans="1:4" s="95" customFormat="1" x14ac:dyDescent="0.2">
      <c r="A103" s="114">
        <v>4300</v>
      </c>
      <c r="B103" s="116" t="s">
        <v>567</v>
      </c>
      <c r="C103" s="117">
        <f>+C124</f>
        <v>0</v>
      </c>
      <c r="D103" s="120">
        <f>+D124</f>
        <v>0</v>
      </c>
    </row>
    <row r="104" spans="1:4" s="95" customFormat="1" ht="9.9499999999999993" customHeight="1" x14ac:dyDescent="0.2">
      <c r="A104" s="98">
        <v>4310</v>
      </c>
      <c r="B104" s="133" t="s">
        <v>273</v>
      </c>
      <c r="C104" s="100">
        <v>0</v>
      </c>
      <c r="D104" s="100">
        <v>0</v>
      </c>
    </row>
    <row r="105" spans="1:4" s="95" customFormat="1" ht="9.9499999999999993" customHeight="1" x14ac:dyDescent="0.2">
      <c r="A105" s="96">
        <v>4311</v>
      </c>
      <c r="B105" s="134" t="s">
        <v>444</v>
      </c>
      <c r="C105" s="97">
        <v>0</v>
      </c>
      <c r="D105" s="97">
        <v>0</v>
      </c>
    </row>
    <row r="106" spans="1:4" s="95" customFormat="1" ht="9.9499999999999993" customHeight="1" x14ac:dyDescent="0.2">
      <c r="A106" s="96">
        <v>4319</v>
      </c>
      <c r="B106" s="134" t="s">
        <v>274</v>
      </c>
      <c r="C106" s="97">
        <v>0</v>
      </c>
      <c r="D106" s="97">
        <v>0</v>
      </c>
    </row>
    <row r="107" spans="1:4" s="95" customFormat="1" ht="9.9499999999999993" customHeight="1" x14ac:dyDescent="0.2">
      <c r="A107" s="98">
        <v>4320</v>
      </c>
      <c r="B107" s="133" t="s">
        <v>275</v>
      </c>
      <c r="C107" s="100">
        <v>0</v>
      </c>
      <c r="D107" s="100">
        <v>0</v>
      </c>
    </row>
    <row r="108" spans="1:4" s="95" customFormat="1" ht="9.9499999999999993" customHeight="1" x14ac:dyDescent="0.2">
      <c r="A108" s="96">
        <v>4321</v>
      </c>
      <c r="B108" s="134" t="s">
        <v>276</v>
      </c>
      <c r="C108" s="97">
        <v>0</v>
      </c>
      <c r="D108" s="97">
        <v>0</v>
      </c>
    </row>
    <row r="109" spans="1:4" s="95" customFormat="1" ht="9.9499999999999993" customHeight="1" x14ac:dyDescent="0.2">
      <c r="A109" s="96">
        <v>4322</v>
      </c>
      <c r="B109" s="134" t="s">
        <v>277</v>
      </c>
      <c r="C109" s="97">
        <v>0</v>
      </c>
      <c r="D109" s="97">
        <v>0</v>
      </c>
    </row>
    <row r="110" spans="1:4" s="95" customFormat="1" ht="9.9499999999999993" customHeight="1" x14ac:dyDescent="0.2">
      <c r="A110" s="96">
        <v>4323</v>
      </c>
      <c r="B110" s="134" t="s">
        <v>278</v>
      </c>
      <c r="C110" s="97">
        <v>0</v>
      </c>
      <c r="D110" s="97">
        <v>0</v>
      </c>
    </row>
    <row r="111" spans="1:4" s="95" customFormat="1" ht="9.9499999999999993" customHeight="1" x14ac:dyDescent="0.2">
      <c r="A111" s="96">
        <v>4324</v>
      </c>
      <c r="B111" s="134" t="s">
        <v>279</v>
      </c>
      <c r="C111" s="97">
        <v>0</v>
      </c>
      <c r="D111" s="97">
        <v>0</v>
      </c>
    </row>
    <row r="112" spans="1:4" s="95" customFormat="1" ht="9.9499999999999993" customHeight="1" x14ac:dyDescent="0.2">
      <c r="A112" s="96">
        <v>4325</v>
      </c>
      <c r="B112" s="134" t="s">
        <v>280</v>
      </c>
      <c r="C112" s="97">
        <v>0</v>
      </c>
      <c r="D112" s="97">
        <v>0</v>
      </c>
    </row>
    <row r="113" spans="1:4" s="95" customFormat="1" ht="9.9499999999999993" customHeight="1" x14ac:dyDescent="0.2">
      <c r="A113" s="98">
        <v>4330</v>
      </c>
      <c r="B113" s="133" t="s">
        <v>281</v>
      </c>
      <c r="C113" s="100">
        <v>0</v>
      </c>
      <c r="D113" s="100">
        <v>0</v>
      </c>
    </row>
    <row r="114" spans="1:4" s="95" customFormat="1" ht="9.9499999999999993" customHeight="1" x14ac:dyDescent="0.2">
      <c r="A114" s="96">
        <v>4331</v>
      </c>
      <c r="B114" s="134" t="s">
        <v>281</v>
      </c>
      <c r="C114" s="97">
        <v>0</v>
      </c>
      <c r="D114" s="97">
        <v>0</v>
      </c>
    </row>
    <row r="115" spans="1:4" s="95" customFormat="1" ht="9.9499999999999993" customHeight="1" x14ac:dyDescent="0.2">
      <c r="A115" s="98">
        <v>4340</v>
      </c>
      <c r="B115" s="133" t="s">
        <v>282</v>
      </c>
      <c r="C115" s="100">
        <v>0</v>
      </c>
      <c r="D115" s="100">
        <v>0</v>
      </c>
    </row>
    <row r="116" spans="1:4" s="95" customFormat="1" ht="9.9499999999999993" customHeight="1" x14ac:dyDescent="0.2">
      <c r="A116" s="96">
        <v>4341</v>
      </c>
      <c r="B116" s="134" t="s">
        <v>282</v>
      </c>
      <c r="C116" s="97">
        <v>0</v>
      </c>
      <c r="D116" s="97">
        <v>0</v>
      </c>
    </row>
    <row r="117" spans="1:4" s="95" customFormat="1" ht="9.9499999999999993" customHeight="1" x14ac:dyDescent="0.2">
      <c r="A117" s="98">
        <v>4390</v>
      </c>
      <c r="B117" s="133" t="s">
        <v>283</v>
      </c>
      <c r="C117" s="100">
        <v>0</v>
      </c>
      <c r="D117" s="100">
        <v>0</v>
      </c>
    </row>
    <row r="118" spans="1:4" s="95" customFormat="1" ht="9.9499999999999993" customHeight="1" x14ac:dyDescent="0.2">
      <c r="A118" s="96">
        <v>4392</v>
      </c>
      <c r="B118" s="134" t="s">
        <v>284</v>
      </c>
      <c r="C118" s="97">
        <v>0</v>
      </c>
      <c r="D118" s="97">
        <v>0</v>
      </c>
    </row>
    <row r="119" spans="1:4" s="95" customFormat="1" ht="9.9499999999999993" customHeight="1" x14ac:dyDescent="0.2">
      <c r="A119" s="96">
        <v>4393</v>
      </c>
      <c r="B119" s="134" t="s">
        <v>445</v>
      </c>
      <c r="C119" s="97">
        <v>0</v>
      </c>
      <c r="D119" s="97">
        <v>0</v>
      </c>
    </row>
    <row r="120" spans="1:4" s="95" customFormat="1" ht="9.9499999999999993" customHeight="1" x14ac:dyDescent="0.2">
      <c r="A120" s="96">
        <v>4394</v>
      </c>
      <c r="B120" s="134" t="s">
        <v>285</v>
      </c>
      <c r="C120" s="97">
        <v>0</v>
      </c>
      <c r="D120" s="97">
        <v>0</v>
      </c>
    </row>
    <row r="121" spans="1:4" s="95" customFormat="1" ht="9.9499999999999993" customHeight="1" x14ac:dyDescent="0.2">
      <c r="A121" s="96">
        <v>4395</v>
      </c>
      <c r="B121" s="134" t="s">
        <v>286</v>
      </c>
      <c r="C121" s="97">
        <v>0</v>
      </c>
      <c r="D121" s="97">
        <v>0</v>
      </c>
    </row>
    <row r="122" spans="1:4" s="95" customFormat="1" ht="9.9499999999999993" customHeight="1" x14ac:dyDescent="0.2">
      <c r="A122" s="96">
        <v>4396</v>
      </c>
      <c r="B122" s="134" t="s">
        <v>287</v>
      </c>
      <c r="C122" s="97">
        <v>0</v>
      </c>
      <c r="D122" s="97">
        <v>0</v>
      </c>
    </row>
    <row r="123" spans="1:4" s="95" customFormat="1" ht="9.9499999999999993" customHeight="1" x14ac:dyDescent="0.2">
      <c r="A123" s="96">
        <v>4397</v>
      </c>
      <c r="B123" s="134" t="s">
        <v>446</v>
      </c>
      <c r="C123" s="97">
        <v>0</v>
      </c>
      <c r="D123" s="97">
        <v>0</v>
      </c>
    </row>
    <row r="124" spans="1:4" s="95" customFormat="1" x14ac:dyDescent="0.2">
      <c r="A124" s="115">
        <v>4399</v>
      </c>
      <c r="B124" s="118" t="s">
        <v>283</v>
      </c>
      <c r="C124" s="119">
        <v>0</v>
      </c>
      <c r="D124" s="119">
        <v>0</v>
      </c>
    </row>
    <row r="125" spans="1:4" x14ac:dyDescent="0.2">
      <c r="A125" s="98">
        <v>1120</v>
      </c>
      <c r="B125" s="105" t="s">
        <v>554</v>
      </c>
      <c r="C125" s="100">
        <f>SUM(C126:C134)</f>
        <v>0</v>
      </c>
      <c r="D125" s="100">
        <f>SUM(D126:D134)</f>
        <v>0</v>
      </c>
    </row>
    <row r="126" spans="1:4" x14ac:dyDescent="0.2">
      <c r="A126" s="96">
        <v>1124</v>
      </c>
      <c r="B126" s="106" t="s">
        <v>555</v>
      </c>
      <c r="C126" s="107">
        <v>0</v>
      </c>
      <c r="D126" s="97">
        <v>0</v>
      </c>
    </row>
    <row r="127" spans="1:4" x14ac:dyDescent="0.2">
      <c r="A127" s="96">
        <v>1124</v>
      </c>
      <c r="B127" s="106" t="s">
        <v>556</v>
      </c>
      <c r="C127" s="107">
        <v>0</v>
      </c>
      <c r="D127" s="97">
        <v>0</v>
      </c>
    </row>
    <row r="128" spans="1:4" x14ac:dyDescent="0.2">
      <c r="A128" s="96">
        <v>1124</v>
      </c>
      <c r="B128" s="106" t="s">
        <v>557</v>
      </c>
      <c r="C128" s="107">
        <v>0</v>
      </c>
      <c r="D128" s="97">
        <v>0</v>
      </c>
    </row>
    <row r="129" spans="1:4" x14ac:dyDescent="0.2">
      <c r="A129" s="96">
        <v>1124</v>
      </c>
      <c r="B129" s="106" t="s">
        <v>558</v>
      </c>
      <c r="C129" s="107">
        <v>0</v>
      </c>
      <c r="D129" s="97">
        <v>0</v>
      </c>
    </row>
    <row r="130" spans="1:4" x14ac:dyDescent="0.2">
      <c r="A130" s="96">
        <v>1124</v>
      </c>
      <c r="B130" s="106" t="s">
        <v>559</v>
      </c>
      <c r="C130" s="97">
        <v>0</v>
      </c>
      <c r="D130" s="97">
        <v>0</v>
      </c>
    </row>
    <row r="131" spans="1:4" x14ac:dyDescent="0.2">
      <c r="A131" s="96">
        <v>1124</v>
      </c>
      <c r="B131" s="106" t="s">
        <v>560</v>
      </c>
      <c r="C131" s="97">
        <v>0</v>
      </c>
      <c r="D131" s="97">
        <v>0</v>
      </c>
    </row>
    <row r="132" spans="1:4" x14ac:dyDescent="0.2">
      <c r="A132" s="96">
        <v>1122</v>
      </c>
      <c r="B132" s="106" t="s">
        <v>561</v>
      </c>
      <c r="C132" s="97">
        <v>0</v>
      </c>
      <c r="D132" s="97">
        <v>0</v>
      </c>
    </row>
    <row r="133" spans="1:4" x14ac:dyDescent="0.2">
      <c r="A133" s="96">
        <v>1122</v>
      </c>
      <c r="B133" s="106" t="s">
        <v>562</v>
      </c>
      <c r="C133" s="107">
        <v>0</v>
      </c>
      <c r="D133" s="97">
        <v>0</v>
      </c>
    </row>
    <row r="134" spans="1:4" x14ac:dyDescent="0.2">
      <c r="A134" s="96">
        <v>1122</v>
      </c>
      <c r="B134" s="106" t="s">
        <v>563</v>
      </c>
      <c r="C134" s="97">
        <v>0</v>
      </c>
      <c r="D134" s="97">
        <v>0</v>
      </c>
    </row>
    <row r="135" spans="1:4" x14ac:dyDescent="0.2">
      <c r="A135" s="96"/>
      <c r="B135" s="108" t="s">
        <v>564</v>
      </c>
      <c r="C135" s="100">
        <f>C47+C48+C102</f>
        <v>880295.95</v>
      </c>
      <c r="D135" s="100">
        <f>D47+D48+D102</f>
        <v>1386645.91</v>
      </c>
    </row>
    <row r="137" spans="1:4" s="95" customFormat="1" x14ac:dyDescent="0.2">
      <c r="A137" s="16" t="s">
        <v>543</v>
      </c>
    </row>
    <row r="138" spans="1:4" s="95" customFormat="1" x14ac:dyDescent="0.2"/>
    <row r="139" spans="1:4" s="95" customFormat="1" x14ac:dyDescent="0.2"/>
    <row r="140" spans="1:4" s="95" customFormat="1" x14ac:dyDescent="0.2"/>
    <row r="141" spans="1:4" s="95" customFormat="1" x14ac:dyDescent="0.2"/>
    <row r="142" spans="1:4" s="95" customFormat="1" x14ac:dyDescent="0.2">
      <c r="A142" s="16"/>
      <c r="B142" s="16"/>
      <c r="C142" s="16"/>
    </row>
    <row r="143" spans="1:4" s="95" customFormat="1" x14ac:dyDescent="0.2">
      <c r="A143" s="121"/>
      <c r="C143" s="121"/>
    </row>
    <row r="144" spans="1:4" s="95" customFormat="1" ht="12.75" x14ac:dyDescent="0.2">
      <c r="A144" s="127" t="s">
        <v>580</v>
      </c>
      <c r="B144" s="129"/>
      <c r="C144" s="127" t="s">
        <v>579</v>
      </c>
      <c r="D144" s="129"/>
    </row>
    <row r="145" spans="1:4" s="95" customFormat="1" ht="12.75" x14ac:dyDescent="0.2">
      <c r="A145" s="128" t="s">
        <v>574</v>
      </c>
      <c r="B145" s="129"/>
      <c r="C145" s="128" t="s">
        <v>575</v>
      </c>
      <c r="D145" s="129"/>
    </row>
    <row r="146" spans="1:4" s="95" customFormat="1" x14ac:dyDescent="0.2"/>
    <row r="147" spans="1:4" s="95" customFormat="1" x14ac:dyDescent="0.2"/>
    <row r="148" spans="1:4" s="95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D49 C48:D48 C49:C60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47" t="s">
        <v>568</v>
      </c>
      <c r="B1" s="148"/>
      <c r="C1" s="149"/>
    </row>
    <row r="2" spans="1:3" s="33" customFormat="1" ht="18" customHeight="1" x14ac:dyDescent="0.25">
      <c r="A2" s="150" t="s">
        <v>531</v>
      </c>
      <c r="B2" s="151"/>
      <c r="C2" s="152"/>
    </row>
    <row r="3" spans="1:3" s="33" customFormat="1" ht="18" customHeight="1" x14ac:dyDescent="0.25">
      <c r="A3" s="150" t="s">
        <v>569</v>
      </c>
      <c r="B3" s="153"/>
      <c r="C3" s="152"/>
    </row>
    <row r="4" spans="1:3" s="36" customFormat="1" ht="18" customHeight="1" x14ac:dyDescent="0.2">
      <c r="A4" s="154" t="s">
        <v>532</v>
      </c>
      <c r="B4" s="155"/>
      <c r="C4" s="156"/>
    </row>
    <row r="5" spans="1:3" s="34" customFormat="1" x14ac:dyDescent="0.2">
      <c r="A5" s="54" t="s">
        <v>449</v>
      </c>
      <c r="B5" s="54"/>
      <c r="C5" s="110">
        <v>21745003.09</v>
      </c>
    </row>
    <row r="6" spans="1:3" x14ac:dyDescent="0.2">
      <c r="A6" s="55"/>
      <c r="B6" s="56"/>
      <c r="C6" s="57"/>
    </row>
    <row r="7" spans="1:3" x14ac:dyDescent="0.2">
      <c r="A7" s="64" t="s">
        <v>450</v>
      </c>
      <c r="B7" s="64"/>
      <c r="C7" s="111">
        <f>SUM(C8:C13)</f>
        <v>0</v>
      </c>
    </row>
    <row r="8" spans="1:3" x14ac:dyDescent="0.2">
      <c r="A8" s="72" t="s">
        <v>451</v>
      </c>
      <c r="B8" s="71" t="s">
        <v>273</v>
      </c>
      <c r="C8" s="112">
        <v>0</v>
      </c>
    </row>
    <row r="9" spans="1:3" x14ac:dyDescent="0.2">
      <c r="A9" s="58" t="s">
        <v>452</v>
      </c>
      <c r="B9" s="59" t="s">
        <v>461</v>
      </c>
      <c r="C9" s="112">
        <v>0</v>
      </c>
    </row>
    <row r="10" spans="1:3" x14ac:dyDescent="0.2">
      <c r="A10" s="58" t="s">
        <v>453</v>
      </c>
      <c r="B10" s="59" t="s">
        <v>281</v>
      </c>
      <c r="C10" s="112">
        <v>0</v>
      </c>
    </row>
    <row r="11" spans="1:3" x14ac:dyDescent="0.2">
      <c r="A11" s="58" t="s">
        <v>454</v>
      </c>
      <c r="B11" s="59" t="s">
        <v>282</v>
      </c>
      <c r="C11" s="112">
        <v>0</v>
      </c>
    </row>
    <row r="12" spans="1:3" x14ac:dyDescent="0.2">
      <c r="A12" s="58" t="s">
        <v>455</v>
      </c>
      <c r="B12" s="59" t="s">
        <v>283</v>
      </c>
      <c r="C12" s="112">
        <v>0</v>
      </c>
    </row>
    <row r="13" spans="1:3" x14ac:dyDescent="0.2">
      <c r="A13" s="60" t="s">
        <v>456</v>
      </c>
      <c r="B13" s="61" t="s">
        <v>457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460</v>
      </c>
      <c r="C16" s="112">
        <v>0</v>
      </c>
    </row>
    <row r="17" spans="1:4" x14ac:dyDescent="0.2">
      <c r="A17" s="66">
        <v>3.2</v>
      </c>
      <c r="B17" s="59" t="s">
        <v>458</v>
      </c>
      <c r="C17" s="112">
        <v>0</v>
      </c>
    </row>
    <row r="18" spans="1:4" x14ac:dyDescent="0.2">
      <c r="A18" s="66">
        <v>3.3</v>
      </c>
      <c r="B18" s="61" t="s">
        <v>459</v>
      </c>
      <c r="C18" s="113">
        <v>0</v>
      </c>
    </row>
    <row r="19" spans="1:4" x14ac:dyDescent="0.2">
      <c r="A19" s="55"/>
      <c r="B19" s="67"/>
      <c r="C19" s="68"/>
    </row>
    <row r="20" spans="1:4" x14ac:dyDescent="0.2">
      <c r="A20" s="69" t="s">
        <v>46</v>
      </c>
      <c r="B20" s="69"/>
      <c r="C20" s="110">
        <f>C5+C7-C15</f>
        <v>21745003.09</v>
      </c>
    </row>
    <row r="22" spans="1:4" x14ac:dyDescent="0.2">
      <c r="B22" s="35" t="s">
        <v>543</v>
      </c>
    </row>
    <row r="28" spans="1:4" x14ac:dyDescent="0.2">
      <c r="A28" s="16"/>
      <c r="C28" s="16"/>
      <c r="D28" s="16"/>
    </row>
    <row r="29" spans="1:4" x14ac:dyDescent="0.2">
      <c r="A29" s="121" t="s">
        <v>570</v>
      </c>
      <c r="C29" s="121" t="s">
        <v>571</v>
      </c>
      <c r="D29" s="16"/>
    </row>
    <row r="30" spans="1:4" ht="15" x14ac:dyDescent="0.25">
      <c r="A30" s="122" t="s">
        <v>576</v>
      </c>
      <c r="C30" s="122" t="s">
        <v>577</v>
      </c>
      <c r="D30" s="16"/>
    </row>
    <row r="31" spans="1:4" x14ac:dyDescent="0.2">
      <c r="A31" s="123" t="s">
        <v>574</v>
      </c>
      <c r="C31" s="123" t="s">
        <v>575</v>
      </c>
      <c r="D31" s="16"/>
    </row>
    <row r="32" spans="1:4" x14ac:dyDescent="0.2">
      <c r="A32" s="95"/>
      <c r="C32" s="95"/>
      <c r="D32" s="9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4294967295" verticalDpi="4294967295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zoomScaleNormal="100" workbookViewId="0">
      <selection sqref="A1:C1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57" t="s">
        <v>568</v>
      </c>
      <c r="B1" s="158"/>
      <c r="C1" s="159"/>
    </row>
    <row r="2" spans="1:3" s="37" customFormat="1" ht="18.95" customHeight="1" x14ac:dyDescent="0.25">
      <c r="A2" s="160" t="s">
        <v>533</v>
      </c>
      <c r="B2" s="161"/>
      <c r="C2" s="162"/>
    </row>
    <row r="3" spans="1:3" s="37" customFormat="1" ht="18.95" customHeight="1" x14ac:dyDescent="0.25">
      <c r="A3" s="160" t="s">
        <v>569</v>
      </c>
      <c r="B3" s="163"/>
      <c r="C3" s="162"/>
    </row>
    <row r="4" spans="1:3" s="38" customFormat="1" x14ac:dyDescent="0.2">
      <c r="A4" s="154" t="s">
        <v>532</v>
      </c>
      <c r="B4" s="155"/>
      <c r="C4" s="156"/>
    </row>
    <row r="5" spans="1:3" x14ac:dyDescent="0.2">
      <c r="A5" s="80" t="s">
        <v>462</v>
      </c>
      <c r="B5" s="54"/>
      <c r="C5" s="135">
        <v>21460302.41</v>
      </c>
    </row>
    <row r="6" spans="1:3" x14ac:dyDescent="0.2">
      <c r="A6" s="74"/>
      <c r="B6" s="56"/>
      <c r="C6" s="75"/>
    </row>
    <row r="7" spans="1:3" x14ac:dyDescent="0.2">
      <c r="A7" s="64" t="s">
        <v>463</v>
      </c>
      <c r="B7" s="76"/>
      <c r="C7" s="136">
        <f>SUM(C8:C28)</f>
        <v>74485.66</v>
      </c>
    </row>
    <row r="8" spans="1:3" x14ac:dyDescent="0.2">
      <c r="A8" s="93">
        <v>2.1</v>
      </c>
      <c r="B8" s="81" t="s">
        <v>301</v>
      </c>
      <c r="C8" s="137">
        <v>0</v>
      </c>
    </row>
    <row r="9" spans="1:3" x14ac:dyDescent="0.2">
      <c r="A9" s="93">
        <v>2.2000000000000002</v>
      </c>
      <c r="B9" s="81" t="s">
        <v>298</v>
      </c>
      <c r="C9" s="137">
        <v>0</v>
      </c>
    </row>
    <row r="10" spans="1:3" x14ac:dyDescent="0.2">
      <c r="A10" s="86">
        <v>2.2999999999999998</v>
      </c>
      <c r="B10" s="73" t="s">
        <v>172</v>
      </c>
      <c r="C10" s="137">
        <v>0</v>
      </c>
    </row>
    <row r="11" spans="1:3" x14ac:dyDescent="0.2">
      <c r="A11" s="86">
        <v>2.4</v>
      </c>
      <c r="B11" s="73" t="s">
        <v>173</v>
      </c>
      <c r="C11" s="137">
        <v>0</v>
      </c>
    </row>
    <row r="12" spans="1:3" x14ac:dyDescent="0.2">
      <c r="A12" s="86">
        <v>2.5</v>
      </c>
      <c r="B12" s="73" t="s">
        <v>174</v>
      </c>
      <c r="C12" s="137">
        <v>0</v>
      </c>
    </row>
    <row r="13" spans="1:3" x14ac:dyDescent="0.2">
      <c r="A13" s="86">
        <v>2.6</v>
      </c>
      <c r="B13" s="73" t="s">
        <v>175</v>
      </c>
      <c r="C13" s="137">
        <v>0</v>
      </c>
    </row>
    <row r="14" spans="1:3" x14ac:dyDescent="0.2">
      <c r="A14" s="86">
        <v>2.7</v>
      </c>
      <c r="B14" s="73" t="s">
        <v>176</v>
      </c>
      <c r="C14" s="137">
        <v>0</v>
      </c>
    </row>
    <row r="15" spans="1:3" x14ac:dyDescent="0.2">
      <c r="A15" s="86">
        <v>2.8</v>
      </c>
      <c r="B15" s="73" t="s">
        <v>177</v>
      </c>
      <c r="C15" s="137">
        <v>74485.66</v>
      </c>
    </row>
    <row r="16" spans="1:3" x14ac:dyDescent="0.2">
      <c r="A16" s="86">
        <v>2.9</v>
      </c>
      <c r="B16" s="73" t="s">
        <v>179</v>
      </c>
      <c r="C16" s="137">
        <v>0</v>
      </c>
    </row>
    <row r="17" spans="1:3" x14ac:dyDescent="0.2">
      <c r="A17" s="86" t="s">
        <v>464</v>
      </c>
      <c r="B17" s="73" t="s">
        <v>465</v>
      </c>
      <c r="C17" s="137">
        <v>0</v>
      </c>
    </row>
    <row r="18" spans="1:3" x14ac:dyDescent="0.2">
      <c r="A18" s="86" t="s">
        <v>494</v>
      </c>
      <c r="B18" s="73" t="s">
        <v>181</v>
      </c>
      <c r="C18" s="137">
        <v>0</v>
      </c>
    </row>
    <row r="19" spans="1:3" x14ac:dyDescent="0.2">
      <c r="A19" s="86" t="s">
        <v>495</v>
      </c>
      <c r="B19" s="73" t="s">
        <v>466</v>
      </c>
      <c r="C19" s="137">
        <v>0</v>
      </c>
    </row>
    <row r="20" spans="1:3" x14ac:dyDescent="0.2">
      <c r="A20" s="86" t="s">
        <v>496</v>
      </c>
      <c r="B20" s="73" t="s">
        <v>467</v>
      </c>
      <c r="C20" s="137">
        <v>0</v>
      </c>
    </row>
    <row r="21" spans="1:3" x14ac:dyDescent="0.2">
      <c r="A21" s="86" t="s">
        <v>497</v>
      </c>
      <c r="B21" s="73" t="s">
        <v>468</v>
      </c>
      <c r="C21" s="137">
        <v>0</v>
      </c>
    </row>
    <row r="22" spans="1:3" x14ac:dyDescent="0.2">
      <c r="A22" s="86" t="s">
        <v>469</v>
      </c>
      <c r="B22" s="73" t="s">
        <v>470</v>
      </c>
      <c r="C22" s="137">
        <v>0</v>
      </c>
    </row>
    <row r="23" spans="1:3" x14ac:dyDescent="0.2">
      <c r="A23" s="86" t="s">
        <v>471</v>
      </c>
      <c r="B23" s="73" t="s">
        <v>472</v>
      </c>
      <c r="C23" s="137">
        <v>0</v>
      </c>
    </row>
    <row r="24" spans="1:3" x14ac:dyDescent="0.2">
      <c r="A24" s="86" t="s">
        <v>473</v>
      </c>
      <c r="B24" s="73" t="s">
        <v>474</v>
      </c>
      <c r="C24" s="137">
        <v>0</v>
      </c>
    </row>
    <row r="25" spans="1:3" x14ac:dyDescent="0.2">
      <c r="A25" s="86" t="s">
        <v>475</v>
      </c>
      <c r="B25" s="73" t="s">
        <v>476</v>
      </c>
      <c r="C25" s="137">
        <v>0</v>
      </c>
    </row>
    <row r="26" spans="1:3" x14ac:dyDescent="0.2">
      <c r="A26" s="86" t="s">
        <v>477</v>
      </c>
      <c r="B26" s="73" t="s">
        <v>478</v>
      </c>
      <c r="C26" s="137">
        <v>0</v>
      </c>
    </row>
    <row r="27" spans="1:3" x14ac:dyDescent="0.2">
      <c r="A27" s="86" t="s">
        <v>479</v>
      </c>
      <c r="B27" s="73" t="s">
        <v>480</v>
      </c>
      <c r="C27" s="137">
        <v>0</v>
      </c>
    </row>
    <row r="28" spans="1:3" x14ac:dyDescent="0.2">
      <c r="A28" s="86" t="s">
        <v>481</v>
      </c>
      <c r="B28" s="81" t="s">
        <v>482</v>
      </c>
      <c r="C28" s="137">
        <v>0</v>
      </c>
    </row>
    <row r="29" spans="1:3" x14ac:dyDescent="0.2">
      <c r="A29" s="87"/>
      <c r="B29" s="82"/>
      <c r="C29" s="83"/>
    </row>
    <row r="30" spans="1:3" x14ac:dyDescent="0.2">
      <c r="A30" s="84" t="s">
        <v>483</v>
      </c>
      <c r="B30" s="85"/>
      <c r="C30" s="138">
        <f>SUM(C31:C37)</f>
        <v>287632.76</v>
      </c>
    </row>
    <row r="31" spans="1:3" x14ac:dyDescent="0.2">
      <c r="A31" s="86" t="s">
        <v>484</v>
      </c>
      <c r="B31" s="73" t="s">
        <v>370</v>
      </c>
      <c r="C31" s="137">
        <v>287632.76</v>
      </c>
    </row>
    <row r="32" spans="1:3" x14ac:dyDescent="0.2">
      <c r="A32" s="86" t="s">
        <v>485</v>
      </c>
      <c r="B32" s="73" t="s">
        <v>44</v>
      </c>
      <c r="C32" s="137">
        <v>0</v>
      </c>
    </row>
    <row r="33" spans="1:4" x14ac:dyDescent="0.2">
      <c r="A33" s="86" t="s">
        <v>486</v>
      </c>
      <c r="B33" s="73" t="s">
        <v>380</v>
      </c>
      <c r="C33" s="137">
        <v>0</v>
      </c>
    </row>
    <row r="34" spans="1:4" x14ac:dyDescent="0.2">
      <c r="A34" s="86" t="s">
        <v>487</v>
      </c>
      <c r="B34" s="73" t="s">
        <v>488</v>
      </c>
      <c r="C34" s="137">
        <v>0</v>
      </c>
    </row>
    <row r="35" spans="1:4" x14ac:dyDescent="0.2">
      <c r="A35" s="86" t="s">
        <v>489</v>
      </c>
      <c r="B35" s="73" t="s">
        <v>490</v>
      </c>
      <c r="C35" s="137">
        <v>0</v>
      </c>
    </row>
    <row r="36" spans="1:4" x14ac:dyDescent="0.2">
      <c r="A36" s="86" t="s">
        <v>491</v>
      </c>
      <c r="B36" s="73" t="s">
        <v>388</v>
      </c>
      <c r="C36" s="137">
        <v>0</v>
      </c>
    </row>
    <row r="37" spans="1:4" x14ac:dyDescent="0.2">
      <c r="A37" s="86" t="s">
        <v>492</v>
      </c>
      <c r="B37" s="81" t="s">
        <v>493</v>
      </c>
      <c r="C37" s="139">
        <v>0</v>
      </c>
    </row>
    <row r="38" spans="1:4" x14ac:dyDescent="0.2">
      <c r="A38" s="74"/>
      <c r="B38" s="77"/>
      <c r="C38" s="78"/>
    </row>
    <row r="39" spans="1:4" x14ac:dyDescent="0.2">
      <c r="A39" s="79" t="s">
        <v>48</v>
      </c>
      <c r="B39" s="54"/>
      <c r="C39" s="140">
        <f>C5-C7+C30</f>
        <v>21673449.510000002</v>
      </c>
    </row>
    <row r="41" spans="1:4" x14ac:dyDescent="0.2">
      <c r="A41" s="35" t="s">
        <v>543</v>
      </c>
    </row>
    <row r="46" spans="1:4" s="130" customFormat="1" ht="15" x14ac:dyDescent="0.25"/>
    <row r="47" spans="1:4" x14ac:dyDescent="0.2">
      <c r="A47" s="16"/>
      <c r="C47" s="16"/>
      <c r="D47" s="16"/>
    </row>
    <row r="48" spans="1:4" x14ac:dyDescent="0.2">
      <c r="A48" s="121" t="s">
        <v>570</v>
      </c>
      <c r="C48" s="121" t="s">
        <v>571</v>
      </c>
      <c r="D48" s="16"/>
    </row>
    <row r="49" spans="1:4" s="131" customFormat="1" ht="12.75" x14ac:dyDescent="0.2">
      <c r="A49" s="127" t="s">
        <v>576</v>
      </c>
      <c r="C49" s="127" t="s">
        <v>577</v>
      </c>
      <c r="D49" s="124"/>
    </row>
    <row r="50" spans="1:4" s="131" customFormat="1" ht="12.75" x14ac:dyDescent="0.2">
      <c r="A50" s="128" t="s">
        <v>581</v>
      </c>
      <c r="C50" s="128" t="s">
        <v>582</v>
      </c>
      <c r="D50" s="124"/>
    </row>
    <row r="51" spans="1:4" s="131" customFormat="1" ht="12.75" x14ac:dyDescent="0.2">
      <c r="A51" s="129"/>
      <c r="C51" s="129"/>
      <c r="D51" s="12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horizontalDpi="4294967295" verticalDpi="4294967295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0.140625" style="25" bestFit="1" customWidth="1"/>
    <col min="4" max="4" width="18.42578125" style="25" customWidth="1"/>
    <col min="5" max="5" width="16.7109375" style="25" bestFit="1" customWidth="1"/>
    <col min="6" max="6" width="9.28515625" style="25" bestFit="1" customWidth="1"/>
    <col min="7" max="7" width="17.140625" style="25" bestFit="1" customWidth="1"/>
    <col min="8" max="8" width="9.28515625" style="25" bestFit="1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46" t="s">
        <v>568</v>
      </c>
      <c r="B1" s="164"/>
      <c r="C1" s="164"/>
      <c r="D1" s="164"/>
      <c r="E1" s="164"/>
      <c r="F1" s="164"/>
      <c r="G1" s="23" t="s">
        <v>523</v>
      </c>
      <c r="H1" s="24">
        <v>2022</v>
      </c>
    </row>
    <row r="2" spans="1:10" ht="18.95" customHeight="1" x14ac:dyDescent="0.2">
      <c r="A2" s="146" t="s">
        <v>534</v>
      </c>
      <c r="B2" s="164"/>
      <c r="C2" s="164"/>
      <c r="D2" s="164"/>
      <c r="E2" s="164"/>
      <c r="F2" s="164"/>
      <c r="G2" s="23" t="s">
        <v>524</v>
      </c>
      <c r="H2" s="24" t="s">
        <v>526</v>
      </c>
    </row>
    <row r="3" spans="1:10" ht="18.95" customHeight="1" x14ac:dyDescent="0.2">
      <c r="A3" s="165" t="s">
        <v>569</v>
      </c>
      <c r="B3" s="166"/>
      <c r="C3" s="166"/>
      <c r="D3" s="166"/>
      <c r="E3" s="166"/>
      <c r="F3" s="166"/>
      <c r="G3" s="23" t="s">
        <v>525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420</v>
      </c>
      <c r="C7" s="28" t="s">
        <v>121</v>
      </c>
      <c r="D7" s="28" t="s">
        <v>421</v>
      </c>
      <c r="E7" s="28" t="s">
        <v>422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61</v>
      </c>
    </row>
    <row r="36" spans="1:6" x14ac:dyDescent="0.2">
      <c r="A36" s="25">
        <v>8110</v>
      </c>
      <c r="B36" s="25" t="s">
        <v>60</v>
      </c>
      <c r="C36" s="30">
        <v>0</v>
      </c>
      <c r="D36" s="30">
        <v>21745003.09</v>
      </c>
      <c r="E36" s="30">
        <v>-21745003.09</v>
      </c>
      <c r="F36" s="30">
        <f t="shared" si="0"/>
        <v>0</v>
      </c>
    </row>
    <row r="37" spans="1:6" x14ac:dyDescent="0.2">
      <c r="A37" s="25">
        <v>8120</v>
      </c>
      <c r="B37" s="25" t="s">
        <v>59</v>
      </c>
      <c r="C37" s="30">
        <v>0</v>
      </c>
      <c r="D37" s="30">
        <v>25372450.920000002</v>
      </c>
      <c r="E37" s="30">
        <v>-25372450.920000002</v>
      </c>
      <c r="F37" s="30">
        <f t="shared" si="0"/>
        <v>0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3627447.83</v>
      </c>
      <c r="E38" s="30">
        <v>-3627447.83</v>
      </c>
      <c r="F38" s="30">
        <f t="shared" si="0"/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21745003.09</v>
      </c>
      <c r="E39" s="30">
        <v>-21745003.09</v>
      </c>
      <c r="F39" s="30">
        <f t="shared" si="0"/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21745003.09</v>
      </c>
      <c r="E40" s="30">
        <v>-21745003.09</v>
      </c>
      <c r="F40" s="30">
        <f t="shared" si="0"/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21460302.41</v>
      </c>
      <c r="E41" s="30">
        <v>-21460302.41</v>
      </c>
      <c r="F41" s="30">
        <f t="shared" si="0"/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31371212.34</v>
      </c>
      <c r="E42" s="30">
        <v>-31371212.34</v>
      </c>
      <c r="F42" s="30">
        <f t="shared" si="0"/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9910909.9299999997</v>
      </c>
      <c r="E43" s="30">
        <v>-9910909.9299999997</v>
      </c>
      <c r="F43" s="30">
        <f t="shared" si="0"/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21460302.41</v>
      </c>
      <c r="E44" s="30">
        <v>-21460302.41</v>
      </c>
      <c r="F44" s="30">
        <f t="shared" si="0"/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21460302.41</v>
      </c>
      <c r="E45" s="30">
        <v>-21460302.41</v>
      </c>
      <c r="F45" s="30">
        <f t="shared" si="0"/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20939192.800000001</v>
      </c>
      <c r="E46" s="30">
        <v>-20939192.800000001</v>
      </c>
      <c r="F46" s="30">
        <f t="shared" si="0"/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20939192.800000001</v>
      </c>
      <c r="E47" s="30">
        <v>-20939192.800000001</v>
      </c>
      <c r="F47" s="30">
        <f t="shared" si="0"/>
        <v>0</v>
      </c>
    </row>
    <row r="49" spans="1:5" x14ac:dyDescent="0.2">
      <c r="B49" s="25" t="s">
        <v>543</v>
      </c>
    </row>
    <row r="53" spans="1:5" s="95" customFormat="1" x14ac:dyDescent="0.2"/>
    <row r="54" spans="1:5" s="95" customFormat="1" x14ac:dyDescent="0.2"/>
    <row r="55" spans="1:5" s="95" customFormat="1" x14ac:dyDescent="0.2">
      <c r="A55" s="121" t="s">
        <v>570</v>
      </c>
      <c r="B55" s="16"/>
      <c r="C55" s="132"/>
      <c r="D55" s="121" t="s">
        <v>571</v>
      </c>
      <c r="E55" s="16"/>
    </row>
    <row r="56" spans="1:5" s="95" customFormat="1" ht="15" x14ac:dyDescent="0.25">
      <c r="A56" s="122" t="s">
        <v>576</v>
      </c>
      <c r="B56" s="16"/>
      <c r="C56" s="132"/>
      <c r="D56" s="122" t="s">
        <v>577</v>
      </c>
      <c r="E56" s="16"/>
    </row>
    <row r="57" spans="1:5" s="95" customFormat="1" x14ac:dyDescent="0.2">
      <c r="A57" s="123" t="s">
        <v>574</v>
      </c>
      <c r="B57" s="16"/>
      <c r="C57" s="132"/>
      <c r="D57" s="123" t="s">
        <v>575</v>
      </c>
      <c r="E57" s="16"/>
    </row>
    <row r="58" spans="1:5" s="95" customFormat="1" x14ac:dyDescent="0.2">
      <c r="A58" s="16"/>
      <c r="B58" s="16"/>
      <c r="C58" s="16"/>
      <c r="D58" s="16"/>
      <c r="E58" s="16"/>
    </row>
    <row r="59" spans="1:5" s="95" customFormat="1" x14ac:dyDescent="0.2"/>
    <row r="60" spans="1:5" s="95" customFormat="1" x14ac:dyDescent="0.2"/>
    <row r="61" spans="1:5" s="95" customFormat="1" x14ac:dyDescent="0.2"/>
    <row r="62" spans="1:5" s="95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Conciliacion_Eg!Área_de_impresión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2023-01-25T19:54:02Z</cp:lastPrinted>
  <dcterms:created xsi:type="dcterms:W3CDTF">2012-12-11T20:36:24Z</dcterms:created>
  <dcterms:modified xsi:type="dcterms:W3CDTF">2023-01-27T19:25:04Z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